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2025年度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<sst xmlns="http://schemas.openxmlformats.org/spreadsheetml/2006/main" count="35" uniqueCount="34">
  <si>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附表5</t>
  </si>
  <si>
    <t>2025年度三明市城市新能源公交车运营涨价补贴资金计划分配表</t>
  </si>
  <si>
    <t>序号</t>
  </si>
  <si>
    <t>县别</t>
  </si>
  <si>
    <t>地方财政投入情况（300分）</t>
  </si>
  <si>
    <t>新能源公交车推广（100分）</t>
  </si>
  <si>
    <t>营运公交车辆数（台）</t>
  </si>
  <si>
    <t>辖区城市公交安全稳定情况  
（100分）</t>
  </si>
  <si>
    <t>辖区公交车运营服务质量情况
（40分）</t>
  </si>
  <si>
    <t>新能源车标台数得分</t>
  </si>
  <si>
    <t>各县考核总得分</t>
  </si>
  <si>
    <t>省上资金  （万元）</t>
  </si>
  <si>
    <t>各县（市、区）拟分配资金  （万元）</t>
  </si>
  <si>
    <t>传统能源</t>
  </si>
  <si>
    <t>新能源</t>
  </si>
  <si>
    <t>合计</t>
  </si>
  <si>
    <t>中心市区（三元区）</t>
  </si>
  <si>
    <t>沙县区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</si>
  <si>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</si>
  <si>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</si>
  <si>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</si>
  <si>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</si>
  <si>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</si>
  <si>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</si>
  <si>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</si>
  <si>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>尤溪县</t>
  </si>
  <si>
    <t>大田县</t>
  </si>
  <si>
    <t>备注</t>
  </si>
  <si>
    <t>2024年度，沙县、建宁未出台公交成本规制政策，此项未得分。</t>
  </si>
  <si>
    <t>依据各县（市、区）2024年度新能源公交车占比得分。</t>
  </si>
  <si>
    <t>2024年度，三元和永安共发生3起同等责任以上亡人事故，对三元（1起）扣25分，对永安（2起）扣50分。</t>
  </si>
  <si>
    <t>2024年度，依据12328有责投诉与辖区人口计算每万人有责投诉率，依据投诉率高低进行排名扣分。</t>
  </si>
  <si>
    <t>2024年度，根据统计一套表新能源公交车标台数进行评分</t>
  </si>
  <si>
    <t>测算公式：中心市区或某县（市、区）新能源公交车运营 补贴资金=本年度省上下达我市新能源公交车运营补贴资金总额×〔中心市区或某县（市、区）考核得分÷全市考核总得分〕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</si>
</sst>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F8" sqref="F8"/>
    </sheetView>
  </sheetViews>
  <sheetFormatPr defaultColWidth="9" defaultRowHeight="14.25"/>
  <cols>
    <col min="1" max="1" width="8.775" style="1" customWidth="1"/>
    <col min="2" max="2" width="17.225" style="1" customWidth="1"/>
    <col min="3" max="4" width="14.6666666666667" style="1" customWidth="1"/>
    <col min="5" max="7" width="10.1083333333333" style="1" customWidth="1"/>
    <col min="8" max="8" width="14.775" style="1" customWidth="1"/>
    <col min="9" max="9" width="16.3333333333333" style="1" customWidth="1"/>
    <col min="10" max="11" width="13.225" style="2" customWidth="1"/>
    <col min="12" max="12" width="15.225" style="2" customWidth="1"/>
    <col min="13" max="13" width="17.775" style="2" customWidth="1"/>
    <col min="14" max="14" width="9" style="2"/>
    <col min="15" max="15" width="15.5583333333333" style="2"/>
    <col min="16" max="16384" width="9" style="2"/>
  </cols>
  <sheetData>
    <row r="1" spans="1:13">
      <c r="A1" s="3" t="s">
        <v>0</v>
      </c>
      <c r="B1" s="3"/>
    </row>
    <row r="2" ht="5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6" customHeight="1" spans="1:13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/>
      <c r="G3" s="5"/>
      <c r="H3" s="7" t="s">
        <v>7</v>
      </c>
      <c r="I3" s="7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ht="41" customHeight="1" spans="1:13">
      <c r="A4" s="5"/>
      <c r="B4" s="5"/>
      <c r="C4" s="6"/>
      <c r="D4" s="6"/>
      <c r="E4" s="5" t="s">
        <v>13</v>
      </c>
      <c r="F4" s="5" t="s">
        <v>14</v>
      </c>
      <c r="G4" s="5" t="s">
        <v>15</v>
      </c>
      <c r="H4" s="8"/>
      <c r="I4" s="8"/>
      <c r="J4" s="6"/>
      <c r="K4" s="6"/>
      <c r="L4" s="6"/>
      <c r="M4" s="6"/>
    </row>
    <row r="5" ht="46" customHeight="1" spans="1:13">
      <c r="A5" s="9">
        <v>1</v>
      </c>
      <c r="B5" s="10" t="s">
        <v>16</v>
      </c>
      <c r="C5" s="9">
        <v>100</v>
      </c>
      <c r="D5" s="11">
        <f>F5/G5*100</f>
        <v>82.7298050139276</v>
      </c>
      <c r="E5" s="9">
        <v>62</v>
      </c>
      <c r="F5" s="9">
        <v>297</v>
      </c>
      <c r="G5" s="9">
        <f>SUM(E5:F5)</f>
        <v>359</v>
      </c>
      <c r="H5" s="9">
        <v>75</v>
      </c>
      <c r="I5" s="9">
        <v>20</v>
      </c>
      <c r="J5" s="9">
        <v>351</v>
      </c>
      <c r="K5" s="11">
        <f>C5+D5+H5+I5+J5</f>
        <v>628.729805013928</v>
      </c>
      <c r="L5" s="12">
        <v>510.06</v>
      </c>
      <c r="M5" s="13">
        <v>77.07</v>
      </c>
    </row>
    <row r="6" ht="26" customHeight="1" spans="1:13">
      <c r="A6" s="9">
        <v>2</v>
      </c>
      <c r="B6" s="9" t="s">
        <v>17</v>
      </c>
      <c r="C6" s="9">
        <v>0</v>
      </c>
      <c r="D6" s="11">
        <f t="shared" ref="D6:D15" si="0">F6/G6*100</f>
        <v>74.1935483870968</v>
      </c>
      <c r="E6" s="9">
        <v>48</v>
      </c>
      <c r="F6" s="9">
        <v>138</v>
      </c>
      <c r="G6" s="9">
        <v>186</v>
      </c>
      <c r="H6" s="9">
        <v>100</v>
      </c>
      <c r="I6" s="9">
        <v>22</v>
      </c>
      <c r="J6" s="9">
        <v>140.7</v>
      </c>
      <c r="K6" s="11">
        <f t="shared" ref="K6:K15" si="1">C6+D6+H6+I6+J6</f>
        <v>336.893548387097</v>
      </c>
      <c r="L6" s="14"/>
      <c r="M6" s="15">
        <v>41.3</v>
      </c>
    </row>
    <row r="7" ht="26" customHeight="1" spans="1:13">
      <c r="A7" s="9">
        <v>3</v>
      </c>
      <c r="B7" s="9" t="s">
        <v>18</v>
      </c>
      <c r="C7" s="9">
        <v>100</v>
      </c>
      <c r="D7" s="11">
        <f t="shared" si="0"/>
        <v>100</v>
      </c>
      <c r="E7" s="9">
        <v>0</v>
      </c>
      <c r="F7" s="9">
        <v>180</v>
      </c>
      <c r="G7" s="9">
        <v>180</v>
      </c>
      <c r="H7" s="9">
        <v>50</v>
      </c>
      <c r="I7" s="9">
        <v>26</v>
      </c>
      <c r="J7" s="9">
        <v>176.7</v>
      </c>
      <c r="K7" s="11">
        <f t="shared" si="1"/>
        <v>452.7</v>
      </c>
      <c r="L7" s="14"/>
      <c r="M7" s="15">
        <v>55.5</v>
      </c>
    </row>
    <row r="8" ht="26" customHeight="1" spans="1:13">
      <c r="A8" s="9">
        <v>4</v>
      </c>
      <c r="B8" s="9" t="s">
        <v>19</v>
      </c>
      <c r="C8" s="9">
        <v>100</v>
      </c>
      <c r="D8" s="11">
        <f t="shared" si="0"/>
        <v>62.5</v>
      </c>
      <c r="E8" s="9">
        <v>9</v>
      </c>
      <c r="F8" s="9">
        <v>15</v>
      </c>
      <c r="G8" s="9">
        <v>24</v>
      </c>
      <c r="H8" s="9">
        <v>100</v>
      </c>
      <c r="I8" s="9">
        <v>28</v>
      </c>
      <c r="J8" s="9">
        <v>13.5</v>
      </c>
      <c r="K8" s="11">
        <f t="shared" si="1"/>
        <v>304</v>
      </c>
      <c r="L8" s="14"/>
      <c r="M8" s="15">
        <v>37.27</v>
      </c>
    </row>
    <row r="9" ht="26" customHeight="1" spans="1:13">
      <c r="A9" s="9">
        <v>5</v>
      </c>
      <c r="B9" s="9" t="s">
        <v>20</v>
      </c>
      <c r="C9" s="9">
        <v>100</v>
      </c>
      <c r="D9" s="11">
        <f t="shared" si="0"/>
        <v>92.8571428571429</v>
      </c>
      <c r="E9" s="9">
        <v>2</v>
      </c>
      <c r="F9" s="9">
        <v>26</v>
      </c>
      <c r="G9" s="9">
        <v>28</v>
      </c>
      <c r="H9" s="9">
        <v>100</v>
      </c>
      <c r="I9" s="9">
        <v>24</v>
      </c>
      <c r="J9" s="9">
        <v>25.4</v>
      </c>
      <c r="K9" s="11">
        <f t="shared" si="1"/>
        <v>342.257142857143</v>
      </c>
      <c r="L9" s="14"/>
      <c r="M9" s="15">
        <v>41.96</v>
      </c>
    </row>
    <row r="10" ht="26" customHeight="1" spans="1:13">
      <c r="A10" s="9">
        <v>6</v>
      </c>
      <c r="B10" s="9" t="s">
        <v>21</v>
      </c>
      <c r="C10" s="9">
        <v>100</v>
      </c>
      <c r="D10" s="11">
        <f t="shared" si="0"/>
        <v>85.9649122807018</v>
      </c>
      <c r="E10" s="9">
        <v>8</v>
      </c>
      <c r="F10" s="9">
        <v>49</v>
      </c>
      <c r="G10" s="9">
        <v>57</v>
      </c>
      <c r="H10" s="9">
        <v>100</v>
      </c>
      <c r="I10" s="9">
        <v>36</v>
      </c>
      <c r="J10" s="9">
        <v>49</v>
      </c>
      <c r="K10" s="11">
        <f t="shared" si="1"/>
        <v>370.964912280702</v>
      </c>
      <c r="L10" s="14"/>
      <c r="M10" s="15">
        <v>45.48</v>
      </c>
    </row>
    <row r="11" ht="26" customHeight="1" spans="1:13">
      <c r="A11" s="9">
        <v>7</v>
      </c>
      <c r="B11" s="9" t="s">
        <v>22</v>
      </c>
      <c r="C11" s="9">
        <v>0</v>
      </c>
      <c r="D11" s="11">
        <f t="shared" si="0"/>
        <v>94.7368421052632</v>
      </c>
      <c r="E11" s="9">
        <v>2</v>
      </c>
      <c r="F11" s="9">
        <v>36</v>
      </c>
      <c r="G11" s="9">
        <v>38</v>
      </c>
      <c r="H11" s="9">
        <v>100</v>
      </c>
      <c r="I11" s="9">
        <v>34</v>
      </c>
      <c r="J11" s="9">
        <v>36</v>
      </c>
      <c r="K11" s="11">
        <f t="shared" si="1"/>
        <v>264.736842105263</v>
      </c>
      <c r="L11" s="14"/>
      <c r="M11" s="15">
        <v>32.46</v>
      </c>
    </row>
    <row r="12" ht="26" customHeight="1" spans="1:13">
      <c r="A12" s="9">
        <v>8</v>
      </c>
      <c r="B12" s="9" t="s">
        <v>23</v>
      </c>
      <c r="C12" s="9">
        <v>100</v>
      </c>
      <c r="D12" s="11">
        <f t="shared" si="0"/>
        <v>100</v>
      </c>
      <c r="E12" s="9">
        <v>0</v>
      </c>
      <c r="F12" s="9">
        <v>47</v>
      </c>
      <c r="G12" s="9">
        <v>47</v>
      </c>
      <c r="H12" s="9">
        <v>100</v>
      </c>
      <c r="I12" s="9">
        <v>40</v>
      </c>
      <c r="J12" s="9">
        <v>47</v>
      </c>
      <c r="K12" s="11">
        <f t="shared" si="1"/>
        <v>387</v>
      </c>
      <c r="L12" s="14"/>
      <c r="M12" s="15">
        <v>47.44</v>
      </c>
    </row>
    <row r="13" ht="26" customHeight="1" spans="1:13">
      <c r="A13" s="9">
        <v>9</v>
      </c>
      <c r="B13" s="9" t="s">
        <v>24</v>
      </c>
      <c r="C13" s="9">
        <v>100</v>
      </c>
      <c r="D13" s="11">
        <f t="shared" si="0"/>
        <v>67.4418604651163</v>
      </c>
      <c r="E13" s="9">
        <v>14</v>
      </c>
      <c r="F13" s="9">
        <v>29</v>
      </c>
      <c r="G13" s="9">
        <v>43</v>
      </c>
      <c r="H13" s="9">
        <v>100</v>
      </c>
      <c r="I13" s="9">
        <v>38</v>
      </c>
      <c r="J13" s="9">
        <v>26.3</v>
      </c>
      <c r="K13" s="11">
        <f t="shared" si="1"/>
        <v>331.741860465116</v>
      </c>
      <c r="L13" s="14"/>
      <c r="M13" s="15">
        <v>40.67</v>
      </c>
    </row>
    <row r="14" ht="26" customHeight="1" spans="1:13">
      <c r="A14" s="9">
        <v>10</v>
      </c>
      <c r="B14" s="9" t="s">
        <v>25</v>
      </c>
      <c r="C14" s="9">
        <v>100</v>
      </c>
      <c r="D14" s="11">
        <f t="shared" si="0"/>
        <v>100</v>
      </c>
      <c r="E14" s="9">
        <v>0</v>
      </c>
      <c r="F14" s="9">
        <v>68</v>
      </c>
      <c r="G14" s="9">
        <v>68</v>
      </c>
      <c r="H14" s="9">
        <v>100</v>
      </c>
      <c r="I14" s="9">
        <v>30</v>
      </c>
      <c r="J14" s="9">
        <v>75.2</v>
      </c>
      <c r="K14" s="11">
        <f t="shared" si="1"/>
        <v>405.2</v>
      </c>
      <c r="L14" s="14"/>
      <c r="M14" s="15">
        <v>49.68</v>
      </c>
    </row>
    <row r="15" ht="26" customHeight="1" spans="1:13">
      <c r="A15" s="9">
        <v>11</v>
      </c>
      <c r="B15" s="9" t="s">
        <v>26</v>
      </c>
      <c r="C15" s="9">
        <v>100</v>
      </c>
      <c r="D15" s="11">
        <f t="shared" si="0"/>
        <v>77.7777777777778</v>
      </c>
      <c r="E15" s="9">
        <v>8</v>
      </c>
      <c r="F15" s="9">
        <v>28</v>
      </c>
      <c r="G15" s="9">
        <v>36</v>
      </c>
      <c r="H15" s="9">
        <v>100</v>
      </c>
      <c r="I15" s="9">
        <v>32</v>
      </c>
      <c r="J15" s="9">
        <v>26.5</v>
      </c>
      <c r="K15" s="11">
        <f t="shared" si="1"/>
        <v>336.277777777778</v>
      </c>
      <c r="L15" s="16"/>
      <c r="M15" s="15">
        <v>41.23</v>
      </c>
    </row>
    <row r="16" ht="27" customHeight="1" spans="1:13">
      <c r="A16" s="9">
        <v>12</v>
      </c>
      <c r="B16" s="9" t="s">
        <v>15</v>
      </c>
      <c r="C16" s="9"/>
      <c r="D16" s="17"/>
      <c r="E16" s="9">
        <f>SUM(E5:E15)</f>
        <v>153</v>
      </c>
      <c r="F16" s="9">
        <f>SUM(F5:F15)</f>
        <v>913</v>
      </c>
      <c r="G16" s="9">
        <v>1066</v>
      </c>
      <c r="H16" s="9"/>
      <c r="I16" s="9"/>
      <c r="J16" s="9"/>
      <c r="K16" s="11">
        <f>SUM(K5:K15)</f>
        <v>4160.50188888703</v>
      </c>
      <c r="L16" s="11"/>
      <c r="M16" s="11">
        <f>SUM(M5:M15)</f>
        <v>510.06</v>
      </c>
    </row>
    <row r="17" ht="165" customHeight="1" spans="1:13">
      <c r="A17" s="18">
        <v>13</v>
      </c>
      <c r="B17" s="18" t="s">
        <v>27</v>
      </c>
      <c r="C17" s="19" t="s">
        <v>28</v>
      </c>
      <c r="D17" s="20" t="s">
        <v>29</v>
      </c>
      <c r="E17" s="18"/>
      <c r="F17" s="18"/>
      <c r="G17" s="18"/>
      <c r="H17" s="19" t="s">
        <v>30</v>
      </c>
      <c r="I17" s="19" t="s">
        <v>31</v>
      </c>
      <c r="J17" s="19" t="s">
        <v>32</v>
      </c>
      <c r="K17" s="16"/>
      <c r="L17" s="16"/>
      <c r="M17" s="16"/>
    </row>
    <row r="18" ht="46" customHeight="1" spans="1:13">
      <c r="A18" s="21" t="s">
        <v>33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5">
    <mergeCell ref="A1:B1"/>
    <mergeCell ref="A2:M2"/>
    <mergeCell ref="E3:G3"/>
    <mergeCell ref="A18:M18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L5:L15"/>
    <mergeCell ref="M3:M4"/>
  </mergeCells>
  <pageMargins left="1" right="1" top="1" bottom="1" header="0.511805555555556" footer="0.511805555555556"/>
  <pageSetup paperSize="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2023-01-31T06:50:00Z</dcterms:created>
  <dcterms:modified xsi:type="dcterms:W3CDTF">2025-12-09T06:29:42Z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C4A8C3ADCF3A48C1B69AE713CCE5540D_13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