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6" windowHeight="10980" activeTab="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externalReferences>
    <externalReference r:id="rId8"/>
    <externalReference r:id="rId9"/>
  </externalReferences>
  <definedNames/>
  <calcPr fullCalcOnLoad="1"/>
</workbook>
</file>

<file path=xl/comments4.xml><?xml version="1.0" encoding="utf-8"?>
<comments xmlns="http://schemas.openxmlformats.org/spreadsheetml/2006/main">
  <authors>
    <author>作者</author>
  </authors>
  <commentList>
    <comment ref="K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1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1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2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4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5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71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84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12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21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2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223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22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230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K14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146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147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148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  <comment ref="K149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扣减农客</t>
        </r>
      </text>
    </comment>
  </commentList>
</comments>
</file>

<file path=xl/sharedStrings.xml><?xml version="1.0" encoding="utf-8"?>
<sst xmlns="http://schemas.openxmlformats.org/spreadsheetml/2006/main" count="7654" uniqueCount="1455">
  <si>
    <t>闽GY3550</t>
  </si>
  <si>
    <t>闽GY5335</t>
  </si>
  <si>
    <t>闽GY3555</t>
  </si>
  <si>
    <t>闽GY3999</t>
  </si>
  <si>
    <t>否</t>
  </si>
  <si>
    <t>闽GY3560</t>
  </si>
  <si>
    <t>否</t>
  </si>
  <si>
    <t>闽GY3311</t>
  </si>
  <si>
    <t>闽GY3561</t>
  </si>
  <si>
    <t>闽GY5938</t>
  </si>
  <si>
    <t>闽GY5301</t>
  </si>
  <si>
    <t>闽GY5533</t>
  </si>
  <si>
    <t>闽GY5328</t>
  </si>
  <si>
    <t>闽GY3773</t>
  </si>
  <si>
    <t>2018.05.25</t>
  </si>
  <si>
    <t>闽GY3552</t>
  </si>
  <si>
    <t>闽GY3699</t>
  </si>
  <si>
    <t>其他</t>
  </si>
  <si>
    <t>2018.05.25</t>
  </si>
  <si>
    <t>其他</t>
  </si>
  <si>
    <t>2018.05.25</t>
  </si>
  <si>
    <t>LNG公交车</t>
  </si>
  <si>
    <t>LNG公交车</t>
  </si>
  <si>
    <t>LNG公交车</t>
  </si>
  <si>
    <t>LNG公交车</t>
  </si>
  <si>
    <t>LNG公交车</t>
  </si>
  <si>
    <t>LNG公交车</t>
  </si>
  <si>
    <t>柴油公交车</t>
  </si>
  <si>
    <t>柴油公交车</t>
  </si>
  <si>
    <t>柴油公交车</t>
  </si>
  <si>
    <t>柴油公交车</t>
  </si>
  <si>
    <t>闽GY2598</t>
  </si>
  <si>
    <t>闽GY1878</t>
  </si>
  <si>
    <t>2019.12.2</t>
  </si>
  <si>
    <t>闽GY2537</t>
  </si>
  <si>
    <t>过户转入</t>
  </si>
  <si>
    <t>2019.3.15</t>
  </si>
  <si>
    <t>闽GY2687</t>
  </si>
  <si>
    <t>2019-08-05</t>
  </si>
  <si>
    <t>闽G06731D</t>
  </si>
  <si>
    <t>闽G06752D</t>
  </si>
  <si>
    <t>闽G06759D</t>
  </si>
  <si>
    <t>闽G06761D</t>
  </si>
  <si>
    <t>闽G06771D</t>
  </si>
  <si>
    <t>闽G06772D</t>
  </si>
  <si>
    <t>闽G06773D</t>
  </si>
  <si>
    <t>闽G06775D</t>
  </si>
  <si>
    <t>闽G06787D</t>
  </si>
  <si>
    <t>永安公交</t>
  </si>
  <si>
    <t>闽G06700D</t>
  </si>
  <si>
    <t>其它</t>
  </si>
  <si>
    <t>2019-08-05</t>
  </si>
  <si>
    <t>厦门金龙旅行车有限公司</t>
  </si>
  <si>
    <t>闽G06711D</t>
  </si>
  <si>
    <t>闽G06716D</t>
  </si>
  <si>
    <t>闽G06731D</t>
  </si>
  <si>
    <t>闽G06736D</t>
  </si>
  <si>
    <t>闽G06752D</t>
  </si>
  <si>
    <t>闽G06759D</t>
  </si>
  <si>
    <t>闽G06761D</t>
  </si>
  <si>
    <t>闽G06765D</t>
  </si>
  <si>
    <t>闽G06769D</t>
  </si>
  <si>
    <t>闽G06771D</t>
  </si>
  <si>
    <t>闽G06772D</t>
  </si>
  <si>
    <t>闽G06773D</t>
  </si>
  <si>
    <t>闽G06775D</t>
  </si>
  <si>
    <t>闽G06785D</t>
  </si>
  <si>
    <t>闽G06787D</t>
  </si>
  <si>
    <t>金旅</t>
  </si>
  <si>
    <t>车长  （毫米）</t>
  </si>
  <si>
    <t>闽G06765D</t>
  </si>
  <si>
    <t>8520</t>
  </si>
  <si>
    <t>增量</t>
  </si>
  <si>
    <t>8045</t>
  </si>
  <si>
    <t>存量</t>
  </si>
  <si>
    <t>8545</t>
  </si>
  <si>
    <t>闽GY8936</t>
  </si>
  <si>
    <t>7045</t>
  </si>
  <si>
    <t>闽G06700D</t>
  </si>
  <si>
    <t>10500</t>
  </si>
  <si>
    <t>闽GY6668</t>
  </si>
  <si>
    <t>闽G08985D</t>
  </si>
  <si>
    <t>闽GY3679</t>
  </si>
  <si>
    <t>闽G06769D</t>
  </si>
  <si>
    <t>闽G09955D</t>
  </si>
  <si>
    <t>闽GY3211</t>
  </si>
  <si>
    <t>闽G08118D</t>
  </si>
  <si>
    <t>闽GY5000</t>
  </si>
  <si>
    <t>闽G06716D</t>
  </si>
  <si>
    <t>闽G09288D</t>
  </si>
  <si>
    <t>闽G06736D</t>
  </si>
  <si>
    <t>闽GY5581</t>
  </si>
  <si>
    <t>7000</t>
  </si>
  <si>
    <t>闽G08965D</t>
  </si>
  <si>
    <t>闽GY8999</t>
  </si>
  <si>
    <t>闽GY8591</t>
  </si>
  <si>
    <t>闽GY8919</t>
  </si>
  <si>
    <t>闽GY8551</t>
  </si>
  <si>
    <t>闽GY8586</t>
  </si>
  <si>
    <t>闽GY3668</t>
  </si>
  <si>
    <t>闽GY3805</t>
  </si>
  <si>
    <t>闽GY3678</t>
  </si>
  <si>
    <t>闽GY5566</t>
  </si>
  <si>
    <t>闽GY5563</t>
  </si>
  <si>
    <t>闽G09983D</t>
  </si>
  <si>
    <t>闽G09965D</t>
  </si>
  <si>
    <t>闽G09991D</t>
  </si>
  <si>
    <t>闽GY3227</t>
  </si>
  <si>
    <t>闽GY3911</t>
  </si>
  <si>
    <t>闽GY3898</t>
  </si>
  <si>
    <t>闽GY8962</t>
  </si>
  <si>
    <t>闽G06711D</t>
  </si>
  <si>
    <t>闽GY8505</t>
  </si>
  <si>
    <t>闽GY8560</t>
  </si>
  <si>
    <t>闽GY5313</t>
  </si>
  <si>
    <t>闽G08116D</t>
  </si>
  <si>
    <t>闽GY3859</t>
  </si>
  <si>
    <t>闽GY3223</t>
  </si>
  <si>
    <t>闽G06785D</t>
  </si>
  <si>
    <t>闽GY8939</t>
  </si>
  <si>
    <t>闽GY5263</t>
  </si>
  <si>
    <t>闽GY8985</t>
  </si>
  <si>
    <t>闽GY8555</t>
  </si>
  <si>
    <t>闽G09976D</t>
  </si>
  <si>
    <t>闽GY6188</t>
  </si>
  <si>
    <t>闽G08990D</t>
  </si>
  <si>
    <t>闽GY3688</t>
  </si>
  <si>
    <t>闽GY8938</t>
  </si>
  <si>
    <t>闽GY6331</t>
  </si>
  <si>
    <t>闽GY3866</t>
  </si>
  <si>
    <t>闽GY3370</t>
  </si>
  <si>
    <t>闽GY5393</t>
  </si>
  <si>
    <t>闽GY8589</t>
  </si>
  <si>
    <t>闽GY3667</t>
  </si>
  <si>
    <t>闽GY3883</t>
  </si>
  <si>
    <t>闽GY3801</t>
  </si>
  <si>
    <t>闽GY3888</t>
  </si>
  <si>
    <t>6540</t>
  </si>
  <si>
    <t>闽G08988D</t>
  </si>
  <si>
    <t>黄绿</t>
  </si>
  <si>
    <t>闽G09989D</t>
  </si>
  <si>
    <t>明溪</t>
  </si>
  <si>
    <t>闽GY3325</t>
  </si>
  <si>
    <t>黄</t>
  </si>
  <si>
    <t>2015.12.16</t>
  </si>
  <si>
    <t>纯电动公交车</t>
  </si>
  <si>
    <t>无</t>
  </si>
  <si>
    <t>闽GY3320</t>
  </si>
  <si>
    <t>闽GY3306</t>
  </si>
  <si>
    <t>闽GY3350</t>
  </si>
  <si>
    <t>闽GY6822</t>
  </si>
  <si>
    <t>2017.12.08</t>
  </si>
  <si>
    <t>闽GY6888</t>
  </si>
  <si>
    <t>闽G08115D</t>
  </si>
  <si>
    <t>2018.06.01</t>
  </si>
  <si>
    <t>闽G08128D</t>
  </si>
  <si>
    <t>闽G09999D</t>
  </si>
  <si>
    <t>2015.12.28</t>
  </si>
  <si>
    <t>2015.11.06</t>
  </si>
  <si>
    <t>闽GY6660</t>
  </si>
  <si>
    <t>2017.12.05</t>
  </si>
  <si>
    <t>闽GY6867</t>
  </si>
  <si>
    <t>闽GY6889</t>
  </si>
  <si>
    <r>
      <t>闽</t>
    </r>
    <r>
      <rPr>
        <sz val="10"/>
        <rFont val="Arial"/>
        <family val="2"/>
      </rPr>
      <t>GY5779</t>
    </r>
  </si>
  <si>
    <t>闽GY5819</t>
  </si>
  <si>
    <t>闽G01288D</t>
  </si>
  <si>
    <t>绿色</t>
  </si>
  <si>
    <t>2018.05.31</t>
  </si>
  <si>
    <t>闽GY5689</t>
  </si>
  <si>
    <t>闽GY6333</t>
  </si>
  <si>
    <t>闽GY5799</t>
  </si>
  <si>
    <t>闽GY6968</t>
  </si>
  <si>
    <t>闽G07888D</t>
  </si>
  <si>
    <t>闽GY6988</t>
  </si>
  <si>
    <t>闽G09959D</t>
  </si>
  <si>
    <t>闽GY6768</t>
  </si>
  <si>
    <t>闽GY5889</t>
  </si>
  <si>
    <t>闽GY5816</t>
  </si>
  <si>
    <r>
      <t>闽</t>
    </r>
    <r>
      <rPr>
        <sz val="10"/>
        <rFont val="Arial"/>
        <family val="2"/>
      </rPr>
      <t>GY8599</t>
    </r>
  </si>
  <si>
    <t>闽G08188D</t>
  </si>
  <si>
    <t>闽GY6868</t>
  </si>
  <si>
    <t>闽GY6818</t>
  </si>
  <si>
    <t>闽GY8596</t>
  </si>
  <si>
    <t>闽GY6866</t>
  </si>
  <si>
    <t>闽GY5699</t>
  </si>
  <si>
    <t>闽GY6816</t>
  </si>
  <si>
    <t>闽G08929D</t>
  </si>
  <si>
    <t>闽GY8918</t>
  </si>
  <si>
    <t>闽GY6698</t>
  </si>
  <si>
    <t>闽GY5988</t>
  </si>
  <si>
    <t>闽GY6381</t>
  </si>
  <si>
    <t>闽GY6909</t>
  </si>
  <si>
    <t>闽GY6998</t>
  </si>
  <si>
    <t>闽GY6999</t>
  </si>
  <si>
    <t>闽GY6669</t>
  </si>
  <si>
    <t>闽GY6920</t>
  </si>
  <si>
    <t>2017.12.27</t>
  </si>
  <si>
    <t>闽GY6919</t>
  </si>
  <si>
    <t>闽GY6916</t>
  </si>
  <si>
    <t>闽GY6879</t>
  </si>
  <si>
    <t>闽GY6859</t>
  </si>
  <si>
    <t>闽GY6858</t>
  </si>
  <si>
    <t>闽GY6855</t>
  </si>
  <si>
    <t>闽GY6836</t>
  </si>
  <si>
    <t>闽GY6815</t>
  </si>
  <si>
    <t>闽GY6813</t>
  </si>
  <si>
    <t>闽GY6778</t>
  </si>
  <si>
    <t>闽GY6755</t>
  </si>
  <si>
    <t>闽GY6735</t>
  </si>
  <si>
    <t>闽GY6691</t>
  </si>
  <si>
    <t>闽GY6689</t>
  </si>
  <si>
    <t>闽GY6688</t>
  </si>
  <si>
    <t>闽GY6677</t>
  </si>
  <si>
    <t>闽GY6370</t>
  </si>
  <si>
    <t>闽GY6359</t>
  </si>
  <si>
    <t>闽GY6255</t>
  </si>
  <si>
    <t>闽GY6210</t>
  </si>
  <si>
    <t>闽GY6171</t>
  </si>
  <si>
    <t>闽GY5888</t>
  </si>
  <si>
    <t>闽GY5557</t>
  </si>
  <si>
    <t>闽G09993D</t>
  </si>
  <si>
    <t>蓝色</t>
  </si>
  <si>
    <t>2018.05.29</t>
  </si>
  <si>
    <t>闽G08909D</t>
  </si>
  <si>
    <t>2013.7.19</t>
  </si>
  <si>
    <t>68220</t>
  </si>
  <si>
    <t>闽GY2295</t>
  </si>
  <si>
    <t>62046</t>
  </si>
  <si>
    <t>闽GY2370</t>
  </si>
  <si>
    <t>59220</t>
  </si>
  <si>
    <t>闽GY2627</t>
  </si>
  <si>
    <t>2014.4.1</t>
  </si>
  <si>
    <t>55674</t>
  </si>
  <si>
    <t>2013.12.26</t>
  </si>
  <si>
    <t>60870</t>
  </si>
  <si>
    <t>闽GY2716</t>
  </si>
  <si>
    <t>71970</t>
  </si>
  <si>
    <t>闽GY2718</t>
  </si>
  <si>
    <t>68820</t>
  </si>
  <si>
    <t>59400</t>
  </si>
  <si>
    <t>闽GY3913</t>
  </si>
  <si>
    <t>2017.1.9</t>
  </si>
  <si>
    <t>62080</t>
  </si>
  <si>
    <t>闽GY5552</t>
  </si>
  <si>
    <t>2017.1.10</t>
  </si>
  <si>
    <t>闽GY3208</t>
  </si>
  <si>
    <t>2015-09-22</t>
  </si>
  <si>
    <t>闽GY3219</t>
  </si>
  <si>
    <t>闽GY3225</t>
  </si>
  <si>
    <t>闽GY3226</t>
  </si>
  <si>
    <t>闽GY3229</t>
  </si>
  <si>
    <t>闽GY3326</t>
  </si>
  <si>
    <t>2015-12-25</t>
  </si>
  <si>
    <t>闽GY3329</t>
  </si>
  <si>
    <t>闽GY3335</t>
  </si>
  <si>
    <t>闽GY3336</t>
  </si>
  <si>
    <t>闽GY3356</t>
  </si>
  <si>
    <t>闽GY3359</t>
  </si>
  <si>
    <t>闽GY3360</t>
  </si>
  <si>
    <t>闽GY3376</t>
  </si>
  <si>
    <t>闽GY3377</t>
  </si>
  <si>
    <t>闽GY3500</t>
  </si>
  <si>
    <t>闽GY3556</t>
  </si>
  <si>
    <t>闽GY3558</t>
  </si>
  <si>
    <t>闽GY3566</t>
  </si>
  <si>
    <t>闽GY3569</t>
  </si>
  <si>
    <t>闽GY3576</t>
  </si>
  <si>
    <t>闽GY3608</t>
  </si>
  <si>
    <t>闽GY3616</t>
  </si>
  <si>
    <t>闽GY3618</t>
  </si>
  <si>
    <t>闽GY3619</t>
  </si>
  <si>
    <t>闽GY3626</t>
  </si>
  <si>
    <t>闽GY3716</t>
  </si>
  <si>
    <t>闽GY3719</t>
  </si>
  <si>
    <t>闽GY3726</t>
  </si>
  <si>
    <t>闽GY3736</t>
  </si>
  <si>
    <t>闽GY3778</t>
  </si>
  <si>
    <t>闽GY3786</t>
  </si>
  <si>
    <t>闽GY3790</t>
  </si>
  <si>
    <t>闽GY3796</t>
  </si>
  <si>
    <t>闽GY3798</t>
  </si>
  <si>
    <t>闽GY3806</t>
  </si>
  <si>
    <t>闽GY3816</t>
  </si>
  <si>
    <t>闽GY3838</t>
  </si>
  <si>
    <t>闽GY3856</t>
  </si>
  <si>
    <t>闽GY3880</t>
  </si>
  <si>
    <t>闽GY3909</t>
  </si>
  <si>
    <t>闽GY3956</t>
  </si>
  <si>
    <t>闽GY3969</t>
  </si>
  <si>
    <t>闽GY3986</t>
  </si>
  <si>
    <t>闽GY3989</t>
  </si>
  <si>
    <t>闽GY3990</t>
  </si>
  <si>
    <t>闽GY3993</t>
  </si>
  <si>
    <t>闽GY5189</t>
  </si>
  <si>
    <t>闽GY5199</t>
  </si>
  <si>
    <t>闽GY5898</t>
  </si>
  <si>
    <t>闽GY5899</t>
  </si>
  <si>
    <t>闽GY5906</t>
  </si>
  <si>
    <t>闽GY5936</t>
  </si>
  <si>
    <t>闽GY5939</t>
  </si>
  <si>
    <t>闽GY5959</t>
  </si>
  <si>
    <t>闽GY5960</t>
  </si>
  <si>
    <t>闽GY5969</t>
  </si>
  <si>
    <t>闽G08928D</t>
  </si>
  <si>
    <t>绿</t>
  </si>
  <si>
    <t>2019.06.28</t>
  </si>
  <si>
    <t xml:space="preserve">是 </t>
  </si>
  <si>
    <t>闽G08936D</t>
  </si>
  <si>
    <t>闽G09298D</t>
  </si>
  <si>
    <t>闽G09963D</t>
  </si>
  <si>
    <t>闽G09268D</t>
  </si>
  <si>
    <t>闽G03539D</t>
  </si>
  <si>
    <t>闽G03536D</t>
  </si>
  <si>
    <t>闽G09208D</t>
  </si>
  <si>
    <t>闽G09906D</t>
  </si>
  <si>
    <t>闽G03589D</t>
  </si>
  <si>
    <t>清流公交</t>
  </si>
  <si>
    <t>金旅XML6827JEVY0C</t>
  </si>
  <si>
    <t>金旅XML6855JEVJ0C3</t>
  </si>
  <si>
    <t>闽GY3222</t>
  </si>
  <si>
    <t>2015.09.28</t>
  </si>
  <si>
    <t>闽GY3232</t>
  </si>
  <si>
    <t>闽GY3228</t>
  </si>
  <si>
    <t>插电式混合动力公交车</t>
  </si>
  <si>
    <t>闽GY3205</t>
  </si>
  <si>
    <t>闽GY3230</t>
  </si>
  <si>
    <t>闽GY3669</t>
  </si>
  <si>
    <t>闽GY3939</t>
  </si>
  <si>
    <t>2015.11.25</t>
  </si>
  <si>
    <t>闽GY3933</t>
  </si>
  <si>
    <t>闽GY3611</t>
  </si>
  <si>
    <t>闽GY3656</t>
  </si>
  <si>
    <t>闽GY3766</t>
  </si>
  <si>
    <t>闽GY3658</t>
  </si>
  <si>
    <t>闽GY3338</t>
  </si>
  <si>
    <t>闽GY3882</t>
  </si>
  <si>
    <t>闽GY5662</t>
  </si>
  <si>
    <r>
      <t>2</t>
    </r>
    <r>
      <rPr>
        <sz val="10"/>
        <rFont val="宋体"/>
        <family val="0"/>
      </rPr>
      <t>017.07.14</t>
    </r>
  </si>
  <si>
    <t>闽GY5525</t>
  </si>
  <si>
    <t>闽G07772D</t>
  </si>
  <si>
    <t>黄绿</t>
  </si>
  <si>
    <t>2018.09.30</t>
  </si>
  <si>
    <t>闽G09992D</t>
  </si>
  <si>
    <t>闽G09969D</t>
  </si>
  <si>
    <t>闽G08166D</t>
  </si>
  <si>
    <t>2018.10.11</t>
  </si>
  <si>
    <t>闽GY5181</t>
  </si>
  <si>
    <t>闽GY5233</t>
  </si>
  <si>
    <t>闽GY7179</t>
  </si>
  <si>
    <t>2010.09.17</t>
  </si>
  <si>
    <t>将乐</t>
  </si>
  <si>
    <t>闽G08983D</t>
  </si>
  <si>
    <t>2019.2.26</t>
  </si>
  <si>
    <t>东风特种汽车有限公司</t>
  </si>
  <si>
    <t>东风</t>
  </si>
  <si>
    <t>闽G09929D</t>
  </si>
  <si>
    <t>闽G07755D</t>
  </si>
  <si>
    <t>闽G03598D</t>
  </si>
  <si>
    <t>东风EQ6603CTBEV</t>
  </si>
  <si>
    <t>沙县公交</t>
  </si>
  <si>
    <t>闽G01266D</t>
  </si>
  <si>
    <t>黄/绿</t>
  </si>
  <si>
    <t>2018.12.27</t>
  </si>
  <si>
    <t>闽G07733D</t>
  </si>
  <si>
    <t>闽G08918D</t>
  </si>
  <si>
    <t>闽G09966D</t>
  </si>
  <si>
    <t>闽G07789D</t>
  </si>
  <si>
    <t>闽G09266D</t>
  </si>
  <si>
    <t>闽G03558D</t>
  </si>
  <si>
    <t>闽G06767D</t>
  </si>
  <si>
    <t>闽G07879D</t>
  </si>
  <si>
    <t>闽G08196D</t>
  </si>
  <si>
    <t>闽G09979D</t>
  </si>
  <si>
    <t>闽G03588D</t>
  </si>
  <si>
    <t>闽G07756D</t>
  </si>
  <si>
    <t>闽G07766D</t>
  </si>
  <si>
    <t>闽G07799D</t>
  </si>
  <si>
    <t>闽G09977D</t>
  </si>
  <si>
    <t>2018.12.25</t>
  </si>
  <si>
    <t>2018.6.1</t>
  </si>
  <si>
    <t>闽G03599D</t>
  </si>
  <si>
    <t>闽G05189D</t>
  </si>
  <si>
    <t>闽G05199D</t>
  </si>
  <si>
    <t>闽G06766D</t>
  </si>
  <si>
    <t>闽G07776D</t>
  </si>
  <si>
    <t>闽G08199D</t>
  </si>
  <si>
    <t>闽G08979D</t>
  </si>
  <si>
    <t>闽G09939D</t>
  </si>
  <si>
    <t>中型客车</t>
  </si>
  <si>
    <t>大型客车</t>
  </si>
  <si>
    <t>2019.08.20</t>
  </si>
  <si>
    <t>闽GY0825</t>
  </si>
  <si>
    <t>闽GY0852</t>
  </si>
  <si>
    <t>闽GY1628</t>
  </si>
  <si>
    <t>闽GY1639</t>
  </si>
  <si>
    <r>
      <t>闽</t>
    </r>
    <r>
      <rPr>
        <sz val="12"/>
        <rFont val="宋体"/>
        <family val="0"/>
      </rPr>
      <t>GY0762</t>
    </r>
  </si>
  <si>
    <r>
      <t>闽</t>
    </r>
    <r>
      <rPr>
        <sz val="12"/>
        <rFont val="宋体"/>
        <family val="0"/>
      </rPr>
      <t>GY0815</t>
    </r>
  </si>
  <si>
    <r>
      <t>闽</t>
    </r>
    <r>
      <rPr>
        <sz val="12"/>
        <rFont val="宋体"/>
        <family val="0"/>
      </rPr>
      <t>GY0972</t>
    </r>
  </si>
  <si>
    <r>
      <t>闽</t>
    </r>
    <r>
      <rPr>
        <sz val="12"/>
        <rFont val="宋体"/>
        <family val="0"/>
      </rPr>
      <t>GY2588</t>
    </r>
  </si>
  <si>
    <r>
      <t>闽</t>
    </r>
    <r>
      <rPr>
        <sz val="12"/>
        <rFont val="宋体"/>
        <family val="0"/>
      </rPr>
      <t>GY3691</t>
    </r>
  </si>
  <si>
    <r>
      <t>闽</t>
    </r>
    <r>
      <rPr>
        <sz val="12"/>
        <rFont val="宋体"/>
        <family val="0"/>
      </rPr>
      <t>GY3637</t>
    </r>
  </si>
  <si>
    <r>
      <t>闽</t>
    </r>
    <r>
      <rPr>
        <sz val="12"/>
        <rFont val="宋体"/>
        <family val="0"/>
      </rPr>
      <t>GY3708</t>
    </r>
  </si>
  <si>
    <r>
      <t>闽</t>
    </r>
    <r>
      <rPr>
        <sz val="12"/>
        <rFont val="宋体"/>
        <family val="0"/>
      </rPr>
      <t>GY3812</t>
    </r>
  </si>
  <si>
    <r>
      <t>闽</t>
    </r>
    <r>
      <rPr>
        <sz val="12"/>
        <rFont val="宋体"/>
        <family val="0"/>
      </rPr>
      <t>GY3702</t>
    </r>
  </si>
  <si>
    <r>
      <t>闽</t>
    </r>
    <r>
      <rPr>
        <sz val="12"/>
        <rFont val="宋体"/>
        <family val="0"/>
      </rPr>
      <t>GY3662</t>
    </r>
  </si>
  <si>
    <r>
      <t>闽</t>
    </r>
    <r>
      <rPr>
        <sz val="12"/>
        <rFont val="宋体"/>
        <family val="0"/>
      </rPr>
      <t>GY3639</t>
    </r>
  </si>
  <si>
    <r>
      <t>闽</t>
    </r>
    <r>
      <rPr>
        <sz val="12"/>
        <rFont val="宋体"/>
        <family val="0"/>
      </rPr>
      <t>GY3722</t>
    </r>
  </si>
  <si>
    <r>
      <t>闽</t>
    </r>
    <r>
      <rPr>
        <sz val="12"/>
        <rFont val="宋体"/>
        <family val="0"/>
      </rPr>
      <t>G38086</t>
    </r>
  </si>
  <si>
    <r>
      <t>闽</t>
    </r>
    <r>
      <rPr>
        <sz val="12"/>
        <rFont val="宋体"/>
        <family val="0"/>
      </rPr>
      <t>GY3836</t>
    </r>
  </si>
  <si>
    <r>
      <t>闽</t>
    </r>
    <r>
      <rPr>
        <sz val="12"/>
        <rFont val="宋体"/>
        <family val="0"/>
      </rPr>
      <t>G38078</t>
    </r>
  </si>
  <si>
    <r>
      <t>闽</t>
    </r>
    <r>
      <rPr>
        <sz val="12"/>
        <rFont val="宋体"/>
        <family val="0"/>
      </rPr>
      <t>G38089</t>
    </r>
  </si>
  <si>
    <r>
      <t>闽</t>
    </r>
    <r>
      <rPr>
        <sz val="12"/>
        <rFont val="宋体"/>
        <family val="0"/>
      </rPr>
      <t>G38088</t>
    </r>
  </si>
  <si>
    <t>2011.10.20</t>
  </si>
  <si>
    <t>2014.09.09</t>
  </si>
  <si>
    <t>2013.09.25</t>
  </si>
  <si>
    <t>2016.08.29</t>
  </si>
  <si>
    <t>2016.05.23</t>
  </si>
  <si>
    <t>2017.09.30</t>
  </si>
  <si>
    <t>2011.11.30</t>
  </si>
  <si>
    <t>闽G06788D</t>
  </si>
  <si>
    <t>2018-10-24</t>
  </si>
  <si>
    <t>闽G06799D</t>
  </si>
  <si>
    <t>闽G07709D</t>
  </si>
  <si>
    <t>闽G07798D</t>
  </si>
  <si>
    <t>闽G07869D</t>
  </si>
  <si>
    <t>闽G07876D</t>
  </si>
  <si>
    <t>闽G07890D</t>
  </si>
  <si>
    <t>闽G07896D</t>
  </si>
  <si>
    <t>闽G07899D</t>
  </si>
  <si>
    <t>闽G08989D</t>
  </si>
  <si>
    <t>闽G09928D</t>
  </si>
  <si>
    <t>闽GY3151</t>
  </si>
  <si>
    <t>2015-08-20</t>
  </si>
  <si>
    <t>闽GY3152</t>
  </si>
  <si>
    <t>闽GY3153</t>
  </si>
  <si>
    <t>闽GY3157</t>
  </si>
  <si>
    <t>闽GY3160</t>
  </si>
  <si>
    <t>2015-07-28</t>
  </si>
  <si>
    <t>闽GY3162</t>
  </si>
  <si>
    <t>闽GY3167</t>
  </si>
  <si>
    <t>闽GY3171</t>
  </si>
  <si>
    <t>闽GY3172</t>
  </si>
  <si>
    <t>2015-08-07</t>
  </si>
  <si>
    <t>闽GY3173</t>
  </si>
  <si>
    <t>闽GY3175</t>
  </si>
  <si>
    <t>闽GY3177</t>
  </si>
  <si>
    <t>闽GY3178</t>
  </si>
  <si>
    <t>闽GY3180</t>
  </si>
  <si>
    <t>闽GY3181</t>
  </si>
  <si>
    <t>闽GY3182</t>
  </si>
  <si>
    <t>闽GY3185</t>
  </si>
  <si>
    <t>闽GY3186</t>
  </si>
  <si>
    <t>闽GY3187</t>
  </si>
  <si>
    <t>闽GY3188</t>
  </si>
  <si>
    <t>闽GY3190</t>
  </si>
  <si>
    <t>闽GY3191</t>
  </si>
  <si>
    <t>闽GY3192</t>
  </si>
  <si>
    <t>闽GY3193</t>
  </si>
  <si>
    <t>闽GY3195</t>
  </si>
  <si>
    <t>闽GY3196</t>
  </si>
  <si>
    <t>闽GY3197</t>
  </si>
  <si>
    <t>闽GY3198</t>
  </si>
  <si>
    <t>闽GY3199</t>
  </si>
  <si>
    <t>闽GY3201</t>
  </si>
  <si>
    <t>闽GY3206</t>
  </si>
  <si>
    <t>闽GY3207</t>
  </si>
  <si>
    <t>闽GY3209</t>
  </si>
  <si>
    <t>闽GY3213</t>
  </si>
  <si>
    <t>闽GY3217</t>
  </si>
  <si>
    <t>闽GY3218</t>
  </si>
  <si>
    <t>闽GY3221</t>
  </si>
  <si>
    <t>闽GY3308</t>
  </si>
  <si>
    <t>闽GY3381</t>
  </si>
  <si>
    <t>闽GY2803</t>
  </si>
  <si>
    <t>黄牌</t>
  </si>
  <si>
    <t>2014.12.08</t>
  </si>
  <si>
    <t>闽GY2860</t>
  </si>
  <si>
    <t>2014.11.28</t>
  </si>
  <si>
    <t>闽GY2892</t>
  </si>
  <si>
    <t>闽GY2901</t>
  </si>
  <si>
    <t>闽GY2908</t>
  </si>
  <si>
    <t>闽GY2909</t>
  </si>
  <si>
    <t>闽GY2917</t>
  </si>
  <si>
    <t>闽GY2918</t>
  </si>
  <si>
    <t>闽GY2923</t>
  </si>
  <si>
    <t>闽GY2926</t>
  </si>
  <si>
    <t>闽GY2927</t>
  </si>
  <si>
    <t>闽GY2928</t>
  </si>
  <si>
    <t>闽GY2929</t>
  </si>
  <si>
    <t>闽GY2930</t>
  </si>
  <si>
    <t>闽GY2933</t>
  </si>
  <si>
    <t>闽GY2936</t>
  </si>
  <si>
    <t>闽GY2932</t>
  </si>
  <si>
    <t>2014.12.15</t>
  </si>
  <si>
    <t>尤溪县</t>
  </si>
  <si>
    <t>闽G07880D</t>
  </si>
  <si>
    <t>2019.08.06</t>
  </si>
  <si>
    <t>厦门金龙旅行车有限公司</t>
  </si>
  <si>
    <t>闽G03555D</t>
  </si>
  <si>
    <t>2019.08.06</t>
  </si>
  <si>
    <t>闽G09958D</t>
  </si>
  <si>
    <t>2019.08.06</t>
  </si>
  <si>
    <t>厦门金龙旅行车有限公司</t>
  </si>
  <si>
    <t>闽G05178D</t>
  </si>
  <si>
    <t>2019.08.06</t>
  </si>
  <si>
    <t>闽G09398D</t>
  </si>
  <si>
    <t>闽G06780D</t>
  </si>
  <si>
    <t>闽G08900D</t>
  </si>
  <si>
    <t>闽G08158D</t>
  </si>
  <si>
    <t>闽G07889D</t>
  </si>
  <si>
    <t>闽G08908D</t>
  </si>
  <si>
    <t>金旅XML6855JEVY0C2</t>
  </si>
  <si>
    <r>
      <t>闽</t>
    </r>
    <r>
      <rPr>
        <sz val="10"/>
        <rFont val="Arial"/>
        <family val="2"/>
      </rPr>
      <t>GY3628</t>
    </r>
  </si>
  <si>
    <t>黄色</t>
  </si>
  <si>
    <t>2015.10.15</t>
  </si>
  <si>
    <t>纯电公交车</t>
  </si>
  <si>
    <t>存量</t>
  </si>
  <si>
    <t>2017.12.26</t>
  </si>
  <si>
    <t>无变更</t>
  </si>
  <si>
    <t>存量</t>
  </si>
  <si>
    <t>闽G07880D</t>
  </si>
  <si>
    <t>黄色</t>
  </si>
  <si>
    <t>2019.08.06</t>
  </si>
  <si>
    <t>纯电公交车</t>
  </si>
  <si>
    <t>新增</t>
  </si>
  <si>
    <t>闽G03555D</t>
  </si>
  <si>
    <t>2019.08.06</t>
  </si>
  <si>
    <t>闽G09958D</t>
  </si>
  <si>
    <t>闽G05178D</t>
  </si>
  <si>
    <t>2019.08.06</t>
  </si>
  <si>
    <t>闽G09398D</t>
  </si>
  <si>
    <t>闽G06780D</t>
  </si>
  <si>
    <t>闽G08900D</t>
  </si>
  <si>
    <t>闽G08158D</t>
  </si>
  <si>
    <t>闽G07889D</t>
  </si>
  <si>
    <t>闽G08908D</t>
  </si>
  <si>
    <t>2012.03.14</t>
  </si>
  <si>
    <t>2014.08.19</t>
  </si>
  <si>
    <t>2013.08.23</t>
  </si>
  <si>
    <t>2014.01.29</t>
  </si>
  <si>
    <t>大田县</t>
  </si>
  <si>
    <t>黄色</t>
  </si>
  <si>
    <t>2012.03.14</t>
  </si>
  <si>
    <t>柴油公交车</t>
  </si>
  <si>
    <t>无变更</t>
  </si>
  <si>
    <t>否</t>
  </si>
  <si>
    <t>2013.02.07</t>
  </si>
  <si>
    <t>汽油公交车</t>
  </si>
  <si>
    <t>2014.07.02</t>
  </si>
  <si>
    <t>闽GY1712</t>
  </si>
  <si>
    <t>闽GY1721</t>
  </si>
  <si>
    <t>闽GY1781</t>
  </si>
  <si>
    <t>闽GY1782</t>
  </si>
  <si>
    <t>闽GY1790</t>
  </si>
  <si>
    <t>闽GY2272</t>
  </si>
  <si>
    <t>闽GY2277</t>
  </si>
  <si>
    <t>闽GY2283</t>
  </si>
  <si>
    <t>闽GY2366</t>
  </si>
  <si>
    <t>闽GY2536</t>
  </si>
  <si>
    <t>闽GY2558</t>
  </si>
  <si>
    <t>闽GY2330</t>
  </si>
  <si>
    <t>闽GY2511</t>
  </si>
  <si>
    <t>闽GY2677</t>
  </si>
  <si>
    <t>闽GY2685</t>
  </si>
  <si>
    <t>闽GY2689</t>
  </si>
  <si>
    <t>闽GY2696</t>
  </si>
  <si>
    <t>闽GY2522</t>
  </si>
  <si>
    <t>闽GY2700</t>
  </si>
  <si>
    <t>闽GY2709</t>
  </si>
  <si>
    <t>闽GY2739</t>
  </si>
  <si>
    <t>闽GY2758</t>
  </si>
  <si>
    <t>闽GY2763</t>
  </si>
  <si>
    <t>闽GY2766</t>
  </si>
  <si>
    <t>闽G08189D</t>
  </si>
  <si>
    <t>绿</t>
  </si>
  <si>
    <t>2018.05.31</t>
  </si>
  <si>
    <t>纯电动公交车</t>
  </si>
  <si>
    <t>无变更</t>
  </si>
  <si>
    <t xml:space="preserve">是 </t>
  </si>
  <si>
    <t>闽G07777D</t>
  </si>
  <si>
    <t>闽G09986D</t>
  </si>
  <si>
    <t>闽G08968D</t>
  </si>
  <si>
    <t>闽G05188D</t>
  </si>
  <si>
    <t>闽G09990D</t>
  </si>
  <si>
    <t>闽G09919D</t>
  </si>
  <si>
    <t>闽G07770D</t>
  </si>
  <si>
    <t>闽G09917D</t>
  </si>
  <si>
    <t>闽G09997D</t>
  </si>
  <si>
    <t>闽G08168D</t>
  </si>
  <si>
    <t>2018.06.01</t>
  </si>
  <si>
    <t>闽G09988D</t>
  </si>
  <si>
    <t>闽G08928D</t>
  </si>
  <si>
    <t>2019.06.28</t>
  </si>
  <si>
    <t>新购置</t>
  </si>
  <si>
    <t>闽G08936D</t>
  </si>
  <si>
    <t>闽G09298D</t>
  </si>
  <si>
    <t>闽G09963D</t>
  </si>
  <si>
    <t>闽G09268D</t>
  </si>
  <si>
    <t>闽G03539D</t>
  </si>
  <si>
    <t>闽G03536D</t>
  </si>
  <si>
    <t>闽G09208D</t>
  </si>
  <si>
    <t>闽G09906D</t>
  </si>
  <si>
    <t>闽G03589D</t>
  </si>
  <si>
    <t>2016.02.02</t>
  </si>
  <si>
    <t>闽GY5239</t>
  </si>
  <si>
    <t>闽GY0792</t>
  </si>
  <si>
    <t>2011.11.24</t>
  </si>
  <si>
    <t>2019.6.30</t>
  </si>
  <si>
    <t>2011.05.04</t>
  </si>
  <si>
    <t>闽GY9129</t>
  </si>
  <si>
    <t>闽GY0803</t>
  </si>
  <si>
    <t>2011.06.16</t>
  </si>
  <si>
    <t>闽GY0829</t>
  </si>
  <si>
    <t>闽GY0833</t>
  </si>
  <si>
    <t>闽GY0758</t>
  </si>
  <si>
    <t>闽GY5586</t>
  </si>
  <si>
    <t>闽GY3795</t>
  </si>
  <si>
    <t>闽GY3965</t>
  </si>
  <si>
    <t>闽GY6777</t>
  </si>
  <si>
    <t>闽GY5559</t>
  </si>
  <si>
    <t>闽GY8566</t>
  </si>
  <si>
    <t>闽GY3881</t>
  </si>
  <si>
    <t>闽GY3865</t>
  </si>
  <si>
    <t>闽GY3789</t>
  </si>
  <si>
    <t>闽GY8531</t>
  </si>
  <si>
    <t>闽GY5595</t>
  </si>
  <si>
    <t>闽GY8916</t>
  </si>
  <si>
    <t>闽GY6000</t>
  </si>
  <si>
    <t>黄色</t>
  </si>
  <si>
    <t>永安</t>
  </si>
  <si>
    <t>闽G07773D</t>
  </si>
  <si>
    <t>其它</t>
  </si>
  <si>
    <t>2018-12-27</t>
  </si>
  <si>
    <t>闽G07775D</t>
  </si>
  <si>
    <t>闽G08111D</t>
  </si>
  <si>
    <t>闽G08180D</t>
  </si>
  <si>
    <t>闽G08186D</t>
  </si>
  <si>
    <t>闽G08919D</t>
  </si>
  <si>
    <t>闽G08955D</t>
  </si>
  <si>
    <t>闽G08956D</t>
  </si>
  <si>
    <t>闽G08959D</t>
  </si>
  <si>
    <t>闽G08960D</t>
  </si>
  <si>
    <t>闽G08980D</t>
  </si>
  <si>
    <t>闽G08991D</t>
  </si>
  <si>
    <t>闽G08995D</t>
  </si>
  <si>
    <t>闽G09222D</t>
  </si>
  <si>
    <t>闽G09935D</t>
  </si>
  <si>
    <t>闽G09960D</t>
  </si>
  <si>
    <t>闽G09967D</t>
  </si>
  <si>
    <t>闽G09985D</t>
  </si>
  <si>
    <t>闽G06777D</t>
  </si>
  <si>
    <t>黄绿</t>
  </si>
  <si>
    <t>闽G08966D</t>
  </si>
  <si>
    <t>2018-06-07</t>
  </si>
  <si>
    <t>闽G08999D</t>
  </si>
  <si>
    <t>闽GY3266</t>
  </si>
  <si>
    <t>2015.11.4</t>
  </si>
  <si>
    <t>无变更</t>
  </si>
  <si>
    <t>闽GY3680</t>
  </si>
  <si>
    <t>闽GY3769</t>
  </si>
  <si>
    <t>2016.9.6</t>
  </si>
  <si>
    <t>闽GY3781</t>
  </si>
  <si>
    <t>闽GY3858</t>
  </si>
  <si>
    <t>闽GY3886</t>
  </si>
  <si>
    <t>闽GY3900</t>
  </si>
  <si>
    <t>闽GY3908</t>
  </si>
  <si>
    <t>闽GY3916</t>
  </si>
  <si>
    <t>闽GY3918</t>
  </si>
  <si>
    <t>闽GY3936</t>
  </si>
  <si>
    <t>闽GY3938</t>
  </si>
  <si>
    <t>闽GY6801</t>
  </si>
  <si>
    <t>2017.12.4</t>
  </si>
  <si>
    <t>闽GY6809</t>
  </si>
  <si>
    <t>2017.12.1</t>
  </si>
  <si>
    <t>闽GY6856</t>
  </si>
  <si>
    <t>闽GY6886</t>
  </si>
  <si>
    <t>闽GY6911</t>
  </si>
  <si>
    <t>闽GY6936</t>
  </si>
  <si>
    <t>闽GY6937</t>
  </si>
  <si>
    <t>闽G00096D</t>
  </si>
  <si>
    <t>新购置</t>
  </si>
  <si>
    <t>是</t>
  </si>
  <si>
    <t>闽G05119D</t>
  </si>
  <si>
    <t>闽G06768D</t>
  </si>
  <si>
    <t>闽G06779D</t>
  </si>
  <si>
    <t>闽G06789D</t>
  </si>
  <si>
    <t>闽G06797D</t>
  </si>
  <si>
    <t>闽G07719D</t>
  </si>
  <si>
    <t>闽G07779D</t>
  </si>
  <si>
    <t>闽G07797D</t>
  </si>
  <si>
    <t>闽G08198D</t>
  </si>
  <si>
    <t>闽G08969D</t>
  </si>
  <si>
    <t>闽G08986D</t>
  </si>
  <si>
    <t>闽G08996D</t>
  </si>
  <si>
    <t>闽G08998D</t>
  </si>
  <si>
    <t>闽G09299D</t>
  </si>
  <si>
    <t>闽G09916D</t>
  </si>
  <si>
    <t>闽G09918D</t>
  </si>
  <si>
    <t>闽G09956D</t>
  </si>
  <si>
    <t>闽G09968D</t>
  </si>
  <si>
    <t>闽G09995D</t>
  </si>
  <si>
    <t>闽G09996D</t>
  </si>
  <si>
    <t>闽G09998D</t>
  </si>
  <si>
    <t>蓝色</t>
  </si>
  <si>
    <t>清流</t>
  </si>
  <si>
    <r>
      <t>闽</t>
    </r>
    <r>
      <rPr>
        <sz val="10"/>
        <rFont val="Arial"/>
        <family val="2"/>
      </rPr>
      <t>GY3333</t>
    </r>
  </si>
  <si>
    <r>
      <t>闽</t>
    </r>
    <r>
      <rPr>
        <sz val="10"/>
        <rFont val="Arial"/>
        <family val="2"/>
      </rPr>
      <t>GY6819</t>
    </r>
  </si>
  <si>
    <t>2017.12.26</t>
  </si>
  <si>
    <r>
      <t>闽</t>
    </r>
    <r>
      <rPr>
        <sz val="10"/>
        <rFont val="Arial"/>
        <family val="2"/>
      </rPr>
      <t>GY6667</t>
    </r>
  </si>
  <si>
    <r>
      <t>闽</t>
    </r>
    <r>
      <rPr>
        <sz val="10"/>
        <rFont val="Arial"/>
        <family val="2"/>
      </rPr>
      <t>GY6829</t>
    </r>
  </si>
  <si>
    <r>
      <t>闽</t>
    </r>
    <r>
      <rPr>
        <sz val="10"/>
        <rFont val="Arial"/>
        <family val="2"/>
      </rPr>
      <t>GY8913</t>
    </r>
  </si>
  <si>
    <r>
      <t>闽</t>
    </r>
    <r>
      <rPr>
        <sz val="10"/>
        <rFont val="Arial"/>
        <family val="2"/>
      </rPr>
      <t>GY6697</t>
    </r>
  </si>
  <si>
    <r>
      <t>闽</t>
    </r>
    <r>
      <rPr>
        <sz val="10"/>
        <rFont val="Arial"/>
        <family val="2"/>
      </rPr>
      <t>GY6396</t>
    </r>
  </si>
  <si>
    <t>超级电容公交车</t>
  </si>
  <si>
    <t>非插电式混合   动力公交车</t>
  </si>
  <si>
    <t>6≤L＜8</t>
  </si>
  <si>
    <t>8≤L＜10</t>
  </si>
  <si>
    <t>L≥10</t>
  </si>
  <si>
    <t>L≥6</t>
  </si>
  <si>
    <t>车辆数        （辆）</t>
  </si>
  <si>
    <t>存量部分</t>
  </si>
  <si>
    <t>增量部分</t>
  </si>
  <si>
    <t>合计</t>
  </si>
  <si>
    <t>运营月数        （月）</t>
  </si>
  <si>
    <t>填报说明：1、统计期为每年的1月1日到12月31日；2、“L”代表车长，单位为“米”。</t>
  </si>
  <si>
    <t>填报人：</t>
  </si>
  <si>
    <t>清流</t>
  </si>
  <si>
    <t>宁化</t>
  </si>
  <si>
    <t>建宁</t>
  </si>
  <si>
    <t>泰宁</t>
  </si>
  <si>
    <t>将乐</t>
  </si>
  <si>
    <t>沙县</t>
  </si>
  <si>
    <t>尤溪</t>
  </si>
  <si>
    <t>大田</t>
  </si>
  <si>
    <t>附件4</t>
  </si>
  <si>
    <t>序号</t>
  </si>
  <si>
    <t>车牌号码</t>
  </si>
  <si>
    <t>车牌颜色</t>
  </si>
  <si>
    <t>上牌日期</t>
  </si>
  <si>
    <t>车辆型号/产品型号</t>
  </si>
  <si>
    <t>生产企业</t>
  </si>
  <si>
    <t>商标</t>
  </si>
  <si>
    <t>车辆类别</t>
  </si>
  <si>
    <t>是否属于推广车型</t>
  </si>
  <si>
    <t>购置发票是否真实完整</t>
  </si>
  <si>
    <t>2015.10.16</t>
  </si>
  <si>
    <t>纯电动公交车</t>
  </si>
  <si>
    <t>2015.10.10</t>
  </si>
  <si>
    <t>2015.11.02</t>
  </si>
  <si>
    <t>插电式混合动力公交车</t>
  </si>
  <si>
    <t>2015.11.10</t>
  </si>
  <si>
    <t>2015.11.04</t>
  </si>
  <si>
    <t>闽GY2905</t>
  </si>
  <si>
    <t>闽GY2938</t>
  </si>
  <si>
    <t>闽GY2952</t>
  </si>
  <si>
    <t>闽GY2972</t>
  </si>
  <si>
    <t>闽GY2975</t>
  </si>
  <si>
    <t>闽GY2982</t>
  </si>
  <si>
    <t>闽GY2995</t>
  </si>
  <si>
    <t>闽GY3633</t>
  </si>
  <si>
    <t>闽GY3635</t>
  </si>
  <si>
    <t>闽GY3839</t>
  </si>
  <si>
    <t>闽GY3887</t>
  </si>
  <si>
    <t>闽GY3977</t>
  </si>
  <si>
    <t>闽GY3980</t>
  </si>
  <si>
    <t>闽GY3982</t>
  </si>
  <si>
    <t>闽GY3987</t>
  </si>
  <si>
    <t>闽GY3991</t>
  </si>
  <si>
    <t>闽GY3995</t>
  </si>
  <si>
    <t>永安</t>
  </si>
  <si>
    <t>黄</t>
  </si>
  <si>
    <t>2014.08.26</t>
  </si>
  <si>
    <t>柴油公交车</t>
  </si>
  <si>
    <t>无变更</t>
  </si>
  <si>
    <t>否</t>
  </si>
  <si>
    <t>闽GY2830</t>
  </si>
  <si>
    <t>闽GY2800</t>
  </si>
  <si>
    <t>闽GY2826</t>
  </si>
  <si>
    <t>闽GY2811</t>
  </si>
  <si>
    <t>闽GY2836</t>
  </si>
  <si>
    <t>闽GY2832</t>
  </si>
  <si>
    <t>闽GY2813</t>
  </si>
  <si>
    <t>三明</t>
  </si>
  <si>
    <t>明溪</t>
  </si>
  <si>
    <t>建宁</t>
  </si>
  <si>
    <t>黄</t>
  </si>
  <si>
    <t>是</t>
  </si>
  <si>
    <t>沙县</t>
  </si>
  <si>
    <t>三明</t>
  </si>
  <si>
    <t>序号</t>
  </si>
  <si>
    <t>车牌号码</t>
  </si>
  <si>
    <t>车牌颜色</t>
  </si>
  <si>
    <t>上牌日期</t>
  </si>
  <si>
    <t>车辆类别</t>
  </si>
  <si>
    <t>车长     （毫米）</t>
  </si>
  <si>
    <t>变更情况</t>
  </si>
  <si>
    <t>变更日期</t>
  </si>
  <si>
    <t>是否为新增及更换车辆</t>
  </si>
  <si>
    <t>运营月数</t>
  </si>
  <si>
    <t>行驶里程   （公里）</t>
  </si>
  <si>
    <t>新购置</t>
  </si>
  <si>
    <t>附件5</t>
  </si>
  <si>
    <t>闽GY2887</t>
  </si>
  <si>
    <t>闽GY2872</t>
  </si>
  <si>
    <t>闽GY2875</t>
  </si>
  <si>
    <t>闽GY2882</t>
  </si>
  <si>
    <t>闽GY2870</t>
  </si>
  <si>
    <t>闽GY2998</t>
  </si>
  <si>
    <t>闽GY2992</t>
  </si>
  <si>
    <t>闽GY2986</t>
  </si>
  <si>
    <t>闽GY2999</t>
  </si>
  <si>
    <t>闽GY2989</t>
  </si>
  <si>
    <t>闽GY2993</t>
  </si>
  <si>
    <t>闽GY2881</t>
  </si>
  <si>
    <t>闽GY2885</t>
  </si>
  <si>
    <t>闽GY2880</t>
  </si>
  <si>
    <t>闽GY2996</t>
  </si>
  <si>
    <t>闽GY2997</t>
  </si>
  <si>
    <t>闽GY2877</t>
  </si>
  <si>
    <t>闽GY2890</t>
  </si>
  <si>
    <t>闽GY2988</t>
  </si>
  <si>
    <t>闽GY2575</t>
  </si>
  <si>
    <t>闽GY2582</t>
  </si>
  <si>
    <t>闽GY2589</t>
  </si>
  <si>
    <t>闽GY2530</t>
  </si>
  <si>
    <t>闽GY2585</t>
  </si>
  <si>
    <t>闽GY2572</t>
  </si>
  <si>
    <t>闽GY2565</t>
  </si>
  <si>
    <t>闽GY2593</t>
  </si>
  <si>
    <t>闽GY2570</t>
  </si>
  <si>
    <t>闽GY2599</t>
  </si>
  <si>
    <t>闽GY2587</t>
  </si>
  <si>
    <t>闽GY2562</t>
  </si>
  <si>
    <t>闽GY2581</t>
  </si>
  <si>
    <t>闽GY2596</t>
  </si>
  <si>
    <t>闽GY2597</t>
  </si>
  <si>
    <t>闽GY2590</t>
  </si>
  <si>
    <t>闽GY2591</t>
  </si>
  <si>
    <t>闽GY2586</t>
  </si>
  <si>
    <t>闽GY2583</t>
  </si>
  <si>
    <t>闽GY2737</t>
  </si>
  <si>
    <t>闽GY2837</t>
  </si>
  <si>
    <t>闽GY2820</t>
  </si>
  <si>
    <t>闽GY2865</t>
  </si>
  <si>
    <t>闽GY2888</t>
  </si>
  <si>
    <t>闽GY2817</t>
  </si>
  <si>
    <t>闽GY2868</t>
  </si>
  <si>
    <t>闽GY2869</t>
  </si>
  <si>
    <t>闽GY2851</t>
  </si>
  <si>
    <t>闽GY2250</t>
  </si>
  <si>
    <t>闽GY2876</t>
  </si>
  <si>
    <t>闽GY2857</t>
  </si>
  <si>
    <t>报废</t>
  </si>
  <si>
    <t>闽GY2855</t>
  </si>
  <si>
    <t>闽GY2852</t>
  </si>
  <si>
    <t>闽GY2823</t>
  </si>
  <si>
    <t>闽GY2825</t>
  </si>
  <si>
    <t>闽GY2883</t>
  </si>
  <si>
    <t>闽GY2821</t>
  </si>
  <si>
    <t>闽GY2858</t>
  </si>
  <si>
    <t>闽GY2856</t>
  </si>
  <si>
    <t>闽GY2833</t>
  </si>
  <si>
    <t>闽GY2889</t>
  </si>
  <si>
    <t>闽GY1810</t>
  </si>
  <si>
    <t>闽GY2835</t>
  </si>
  <si>
    <t>闽GY2850</t>
  </si>
  <si>
    <t>无变更</t>
  </si>
  <si>
    <t>金沙</t>
  </si>
  <si>
    <t>三明公交</t>
  </si>
  <si>
    <t>序号</t>
  </si>
  <si>
    <t>车牌号码</t>
  </si>
  <si>
    <t>车牌颜色</t>
  </si>
  <si>
    <t>上牌日期</t>
  </si>
  <si>
    <t>车辆类别</t>
  </si>
  <si>
    <t>车长（米）</t>
  </si>
  <si>
    <t>折合成标台数（标台）</t>
  </si>
  <si>
    <t>变更情况</t>
  </si>
  <si>
    <t>变更日期</t>
  </si>
  <si>
    <t>是否为新增及更换车辆</t>
  </si>
  <si>
    <t>行驶里程   （公里）</t>
  </si>
  <si>
    <t>否</t>
  </si>
  <si>
    <t>报废</t>
  </si>
  <si>
    <t>否</t>
  </si>
  <si>
    <t>无变更</t>
  </si>
  <si>
    <t>闽GY3682</t>
  </si>
  <si>
    <t>闽GY3665</t>
  </si>
  <si>
    <t>闽GY3686</t>
  </si>
  <si>
    <t>闽GY3233</t>
  </si>
  <si>
    <t>闽GY3256</t>
  </si>
  <si>
    <t>闽GY3670</t>
  </si>
  <si>
    <t>闽GY3258</t>
  </si>
  <si>
    <t>闽GY3200</t>
  </si>
  <si>
    <t>闽GY3238</t>
  </si>
  <si>
    <t>闽GY3259</t>
  </si>
  <si>
    <t>闽GY3236</t>
  </si>
  <si>
    <t>闽GY3237</t>
  </si>
  <si>
    <t>闽GY3239</t>
  </si>
  <si>
    <t>闽GY3663</t>
  </si>
  <si>
    <t>闽GY3235</t>
  </si>
  <si>
    <t>闽GY3676</t>
  </si>
  <si>
    <t>闽GY3290</t>
  </si>
  <si>
    <t>闽GY3681</t>
  </si>
  <si>
    <t>闽GY3891</t>
  </si>
  <si>
    <t>闽GY3808</t>
  </si>
  <si>
    <t>闽GY3889</t>
  </si>
  <si>
    <t>闽GY3857</t>
  </si>
  <si>
    <t>闽GY3807</t>
  </si>
  <si>
    <t>闽GY3877</t>
  </si>
  <si>
    <t>闽GY3609</t>
  </si>
  <si>
    <t>闽GY3622</t>
  </si>
  <si>
    <t>闽GY3697</t>
  </si>
  <si>
    <t>闽GY2710</t>
  </si>
  <si>
    <t>闽GY2711</t>
  </si>
  <si>
    <t>闽GY2797</t>
  </si>
  <si>
    <t>闽GY2899</t>
  </si>
  <si>
    <t>闽GY2897</t>
  </si>
  <si>
    <t>否</t>
  </si>
  <si>
    <t>闽GY1886</t>
  </si>
  <si>
    <t>填报单位：（盖章）</t>
  </si>
  <si>
    <t>联系电话：</t>
  </si>
  <si>
    <t>填报日期：</t>
  </si>
  <si>
    <t>新增及更换公交车数量（辆）</t>
  </si>
  <si>
    <t>新增及更换新能源公交车数量（辆）</t>
  </si>
  <si>
    <t>运营里程达到补贴标准的            节能与新能源公交车</t>
  </si>
  <si>
    <t>纯电动公交车</t>
  </si>
  <si>
    <t>插电式混合动力（含增程式）公交车</t>
  </si>
  <si>
    <t>非插电式混合动力公交车</t>
  </si>
  <si>
    <t>总计</t>
  </si>
  <si>
    <t>6≤L＜8</t>
  </si>
  <si>
    <t>8≤L＜10</t>
  </si>
  <si>
    <t>L≥10</t>
  </si>
  <si>
    <t>L≥6</t>
  </si>
  <si>
    <t>车辆数（辆）</t>
  </si>
  <si>
    <t>运营月数（月）</t>
  </si>
  <si>
    <t>申报运营补助资金（万元）</t>
  </si>
  <si>
    <t>运营里程达到补贴标准的            公交车</t>
  </si>
  <si>
    <t>汽柴油公交车数量（辆）</t>
  </si>
  <si>
    <t>天然气公交车数量（辆）</t>
  </si>
  <si>
    <r>
      <t>2015年</t>
    </r>
    <r>
      <rPr>
        <sz val="11"/>
        <color indexed="8"/>
        <rFont val="宋体"/>
        <family val="0"/>
      </rPr>
      <t>1月1日</t>
    </r>
    <r>
      <rPr>
        <sz val="12"/>
        <rFont val="宋体"/>
        <family val="0"/>
      </rPr>
      <t>之前的节能与新能源公交车数量（辆）</t>
    </r>
  </si>
  <si>
    <t>折合成标台数（标台）</t>
  </si>
  <si>
    <t>填报说明：1、统计期为每年的1月1日到12月31日；2、“L”代表车长，单位为“米”。3、按车辆长度折算标台，5米到7米车型折算为0.7标台，7米到10m的公交车为标准车，标台为标准车的单位。10米到13米车型折算为1.3标台，16米到18米车型折算为2.0标台，大于18米车型折算为2.5标台，双层巴士折算为1.9标台等。</t>
  </si>
  <si>
    <t>填报单位：（盖章）</t>
  </si>
  <si>
    <t>填报时间：</t>
  </si>
  <si>
    <t>填报人：</t>
  </si>
  <si>
    <t>联系电话：</t>
  </si>
  <si>
    <t>地    市</t>
  </si>
  <si>
    <t>县（市、区）</t>
  </si>
  <si>
    <t>新增及更换公交车数量（辆）</t>
  </si>
  <si>
    <t>新增及更换新能源公交车数量（辆）</t>
  </si>
  <si>
    <t>新增及更换新能源公交车比重（%）</t>
  </si>
  <si>
    <t>纯电动公交车</t>
  </si>
  <si>
    <t>插电式混合动力（含增程式）公交车</t>
  </si>
  <si>
    <t>燃料电池公交车</t>
  </si>
  <si>
    <t>黄色</t>
  </si>
  <si>
    <t>闽GY2871</t>
  </si>
  <si>
    <t>闽GY5535</t>
  </si>
  <si>
    <t>2017.01.10</t>
  </si>
  <si>
    <t>闽GY5193</t>
  </si>
  <si>
    <t>闽GY5612</t>
  </si>
  <si>
    <t>闽GY5602</t>
  </si>
  <si>
    <t>闽GY5772</t>
  </si>
  <si>
    <t>闽GY5512</t>
  </si>
  <si>
    <t>闽GY5751</t>
  </si>
  <si>
    <t>闽GY5592</t>
  </si>
  <si>
    <t>闽GY5538</t>
  </si>
  <si>
    <t>闽GY5671</t>
  </si>
  <si>
    <t>闽GY6993</t>
  </si>
  <si>
    <t>闽GY5591</t>
  </si>
  <si>
    <t>闽GY5670</t>
  </si>
  <si>
    <t>闽GY5281</t>
  </si>
  <si>
    <t>闽GY5788</t>
  </si>
  <si>
    <t>闽GY5696</t>
  </si>
  <si>
    <t>闽GY5609</t>
  </si>
  <si>
    <t>闽GY5582</t>
  </si>
  <si>
    <t>闽GY5517</t>
  </si>
  <si>
    <t>闽GY5693</t>
  </si>
  <si>
    <t>闽GY5261</t>
  </si>
  <si>
    <t>闽GY5697</t>
  </si>
  <si>
    <t>闽GY5527</t>
  </si>
  <si>
    <t>闽GY5785</t>
  </si>
  <si>
    <t>闽GY5523</t>
  </si>
  <si>
    <t>闽GY5520</t>
  </si>
  <si>
    <t>闽GY5571</t>
  </si>
  <si>
    <t>闽GY5190</t>
  </si>
  <si>
    <t>闽GY5220</t>
  </si>
  <si>
    <t>闽GY5655</t>
  </si>
  <si>
    <t>闽GY5589</t>
  </si>
  <si>
    <t>闽GY5561</t>
  </si>
  <si>
    <t>闽GY5196</t>
  </si>
  <si>
    <t>闽GY5279</t>
  </si>
  <si>
    <t>闽GY5265</t>
  </si>
  <si>
    <t>闽GY5560</t>
  </si>
  <si>
    <t>闽GY5585</t>
  </si>
  <si>
    <t>闽GY5572</t>
  </si>
  <si>
    <t>闽GY5526</t>
  </si>
  <si>
    <t>闽GY5182</t>
  </si>
  <si>
    <t>闽GY5597</t>
  </si>
  <si>
    <t>闽GY5675</t>
  </si>
  <si>
    <t>闽GY5570</t>
  </si>
  <si>
    <t>闽GY5529</t>
  </si>
  <si>
    <t>闽GY5692</t>
  </si>
  <si>
    <t>闽GY5588</t>
  </si>
  <si>
    <t>闽GY5598</t>
  </si>
  <si>
    <t>闽GY5195</t>
  </si>
  <si>
    <t>闽GY5590</t>
  </si>
  <si>
    <t>闽GY5550</t>
  </si>
  <si>
    <t>闽GY5537</t>
  </si>
  <si>
    <t>闽GY5578</t>
  </si>
  <si>
    <t>闽GY5197</t>
  </si>
  <si>
    <t>闽GY5568</t>
  </si>
  <si>
    <t>闽GY5605</t>
  </si>
  <si>
    <t>闽GY5777</t>
  </si>
  <si>
    <t>闽GY5768</t>
  </si>
  <si>
    <t>闽GY5587</t>
  </si>
  <si>
    <t>闽GY5297</t>
  </si>
  <si>
    <t>闽GY5721</t>
  </si>
  <si>
    <t>——</t>
  </si>
  <si>
    <t>2016.12.09</t>
  </si>
  <si>
    <t>2017.12.27</t>
  </si>
  <si>
    <t>2016.12.08</t>
  </si>
  <si>
    <t>2016.11.30</t>
  </si>
  <si>
    <t>闽GY5502</t>
  </si>
  <si>
    <t>闽G00098D</t>
  </si>
  <si>
    <t>闽G00021D</t>
  </si>
  <si>
    <t>闽G00056D</t>
  </si>
  <si>
    <t>闽G00095D</t>
  </si>
  <si>
    <t>闽G00015D</t>
  </si>
  <si>
    <t>闽G00077D</t>
  </si>
  <si>
    <t>闽G00010D</t>
  </si>
  <si>
    <t>闽G00035D</t>
  </si>
  <si>
    <t>闽G00020D</t>
  </si>
  <si>
    <t>闽G00016D</t>
  </si>
  <si>
    <t>闽G00085D</t>
  </si>
  <si>
    <t>闽G00007D</t>
  </si>
  <si>
    <t>闽G00063D</t>
  </si>
  <si>
    <t>闽G01265D</t>
  </si>
  <si>
    <t>闽G00051D</t>
  </si>
  <si>
    <t>闽G00027D</t>
  </si>
  <si>
    <t>闽G00036D</t>
  </si>
  <si>
    <t>闽G00017D</t>
  </si>
  <si>
    <t>闽G00055D</t>
  </si>
  <si>
    <t>闽G00071D</t>
  </si>
  <si>
    <t>闽G00018D</t>
  </si>
  <si>
    <t>闽G00006D</t>
  </si>
  <si>
    <t>闽G00083D</t>
  </si>
  <si>
    <t>闽G00086D</t>
  </si>
  <si>
    <t>闽G00053D</t>
  </si>
  <si>
    <t>闽G00029D</t>
  </si>
  <si>
    <t>闽G00059D</t>
  </si>
  <si>
    <t>闽G00030D</t>
  </si>
  <si>
    <t>闽G00005D</t>
  </si>
  <si>
    <t>闽G00031D</t>
  </si>
  <si>
    <t>闽G00081D</t>
  </si>
  <si>
    <t>闽G00033D</t>
  </si>
  <si>
    <t>闽G00058D</t>
  </si>
  <si>
    <t>闽G00073D</t>
  </si>
  <si>
    <t>闽G00028D</t>
  </si>
  <si>
    <t>闽G00088D</t>
  </si>
  <si>
    <t>闽G00067D</t>
  </si>
  <si>
    <t>闽G00076D</t>
  </si>
  <si>
    <t>闽G00075D</t>
  </si>
  <si>
    <t>闽G00082D</t>
  </si>
  <si>
    <t>闽G00090D</t>
  </si>
  <si>
    <t>闽G00069D</t>
  </si>
  <si>
    <t>闽G00080D</t>
  </si>
  <si>
    <t>闽G00093D</t>
  </si>
  <si>
    <t>闽G00012D</t>
  </si>
  <si>
    <t>闽G00019D</t>
  </si>
  <si>
    <t>闽G00099D</t>
  </si>
  <si>
    <t>闽G00032D</t>
  </si>
  <si>
    <t>闽G00065D</t>
  </si>
  <si>
    <t>闽G00001D</t>
  </si>
  <si>
    <t>闽G00060D</t>
  </si>
  <si>
    <t>闽G00061D</t>
  </si>
  <si>
    <t>闽G00039D</t>
  </si>
  <si>
    <t>闽G00002D</t>
  </si>
  <si>
    <t>闽G00009D</t>
  </si>
  <si>
    <t>闽G00049D</t>
  </si>
  <si>
    <t>闽G00089D</t>
  </si>
  <si>
    <t>闽G00003D</t>
  </si>
  <si>
    <t>闽G00091D</t>
  </si>
  <si>
    <t>闽G00072D</t>
  </si>
  <si>
    <t>闽GY6313</t>
  </si>
  <si>
    <t>2018.5.29</t>
  </si>
  <si>
    <t>闽GY6366</t>
  </si>
  <si>
    <t>闽GY6659</t>
  </si>
  <si>
    <t>2018.5.30</t>
  </si>
  <si>
    <t>闽GY6671</t>
  </si>
  <si>
    <t>闽GY6860</t>
  </si>
  <si>
    <t>闽GY6870</t>
  </si>
  <si>
    <t>闽GY6880</t>
  </si>
  <si>
    <t>2012.2.8</t>
  </si>
  <si>
    <t>无</t>
  </si>
  <si>
    <t>闽GY0882</t>
  </si>
  <si>
    <t>2011.8.19</t>
  </si>
  <si>
    <t>闽GY5269</t>
  </si>
  <si>
    <t>2016.12.1</t>
  </si>
  <si>
    <t>闽GY5270</t>
  </si>
  <si>
    <t>闽GY5271</t>
  </si>
  <si>
    <t>闽GY5275</t>
  </si>
  <si>
    <t>闽GY5286</t>
  </si>
  <si>
    <t>闽GY5500</t>
  </si>
  <si>
    <t>闽GY5505</t>
  </si>
  <si>
    <t>闽GY5510</t>
  </si>
  <si>
    <t>闽GY5511</t>
  </si>
  <si>
    <t>闽GY5515</t>
  </si>
  <si>
    <t>2014.07.09</t>
  </si>
  <si>
    <t>2014.09.28</t>
  </si>
  <si>
    <t>闽GY8986</t>
  </si>
  <si>
    <t>2017-12-22</t>
  </si>
  <si>
    <t/>
  </si>
  <si>
    <t>闽GY8563</t>
  </si>
  <si>
    <t>2017-10-18</t>
  </si>
  <si>
    <t>2016-12-22</t>
  </si>
  <si>
    <t>闽GY8568</t>
  </si>
  <si>
    <t>2015-10-16</t>
  </si>
  <si>
    <t>闽GY3313</t>
  </si>
  <si>
    <t>闽GY3957</t>
  </si>
  <si>
    <t>2015-09-28</t>
  </si>
  <si>
    <t>闽GY8983</t>
  </si>
  <si>
    <t>闽GY8575</t>
  </si>
  <si>
    <t>闽GY6266</t>
  </si>
  <si>
    <t>闽GY8533</t>
  </si>
  <si>
    <t>闽GY6676</t>
  </si>
  <si>
    <t>闽GY6166</t>
  </si>
  <si>
    <t>闽GY6360</t>
  </si>
  <si>
    <t>闽GY8557</t>
  </si>
  <si>
    <t>闽GY8915</t>
  </si>
  <si>
    <t>闽GY8593</t>
  </si>
  <si>
    <t>闽GY3675</t>
  </si>
  <si>
    <t>闽GY5518</t>
  </si>
  <si>
    <t>闽GY6989</t>
  </si>
  <si>
    <t>闽GY8588</t>
  </si>
  <si>
    <t>闽GY8995</t>
  </si>
  <si>
    <t>闽GY8901</t>
  </si>
  <si>
    <t>闽GY6696</t>
  </si>
  <si>
    <t>闽GY6766</t>
  </si>
  <si>
    <t>闽GY8513</t>
  </si>
  <si>
    <t>闽GY6895</t>
  </si>
  <si>
    <t>闽GY6959</t>
  </si>
  <si>
    <t>闽GY8968</t>
  </si>
  <si>
    <t>闽GY8959</t>
  </si>
  <si>
    <t>闽GY5576</t>
  </si>
  <si>
    <t>闽GY8597</t>
  </si>
  <si>
    <t>闽GY6799</t>
  </si>
  <si>
    <t>闽GY3867</t>
  </si>
  <si>
    <t>闽GY3331</t>
  </si>
  <si>
    <t>闽GY5599</t>
  </si>
  <si>
    <t>闽GY5369</t>
  </si>
  <si>
    <t>闽GY6363</t>
  </si>
  <si>
    <t>闽GY8511</t>
  </si>
  <si>
    <t>闽GY5596</t>
  </si>
  <si>
    <t>闽GY8537</t>
  </si>
  <si>
    <t>闽GY5579</t>
  </si>
  <si>
    <t>2015-11-10</t>
  </si>
  <si>
    <t>闽GY8998</t>
  </si>
  <si>
    <t>闽GY6987</t>
  </si>
  <si>
    <t>闽GY8520</t>
  </si>
  <si>
    <t>闽GY3873</t>
  </si>
  <si>
    <t>蓝色</t>
  </si>
  <si>
    <t>闽GY8535</t>
  </si>
  <si>
    <t>闽GY8558</t>
  </si>
  <si>
    <t>闽GY5391</t>
  </si>
  <si>
    <t>闽GY5503</t>
  </si>
  <si>
    <t>闽GY3897</t>
  </si>
  <si>
    <t>闽GY6666</t>
  </si>
  <si>
    <t>闽GY3973</t>
  </si>
  <si>
    <t>闽GY8595</t>
  </si>
  <si>
    <t>闽GY6685</t>
  </si>
  <si>
    <t>闽GY8965</t>
  </si>
  <si>
    <t>闽GY8569</t>
  </si>
  <si>
    <t>闽GY5562</t>
  </si>
  <si>
    <t>闽GY8993</t>
  </si>
  <si>
    <t>闽GY8988</t>
  </si>
  <si>
    <t>闽GY5593</t>
  </si>
  <si>
    <t>闽GY3837</t>
  </si>
  <si>
    <t>闽GY3693</t>
  </si>
  <si>
    <t>闽GY8561</t>
  </si>
  <si>
    <t>闽GY5556</t>
  </si>
  <si>
    <t>否</t>
  </si>
  <si>
    <t>2016.02.24</t>
  </si>
  <si>
    <t>闽GY5211</t>
  </si>
  <si>
    <t>2015.03.31</t>
  </si>
  <si>
    <t>闽GY2971</t>
  </si>
  <si>
    <t>闽GY2702</t>
  </si>
  <si>
    <t>2015.05.13</t>
  </si>
  <si>
    <t>闽GY3158</t>
  </si>
  <si>
    <t>闽GY3159</t>
  </si>
  <si>
    <t>闽GY3289</t>
  </si>
  <si>
    <t>闽GY3299</t>
  </si>
  <si>
    <t>闽GY3301</t>
  </si>
  <si>
    <t>闽GY3391</t>
  </si>
  <si>
    <t>闽GY3388</t>
  </si>
  <si>
    <t>闽GY3399</t>
  </si>
  <si>
    <t>闽GY3155</t>
  </si>
  <si>
    <t>闽GY2922</t>
  </si>
  <si>
    <t>2014.12.05</t>
  </si>
  <si>
    <t>闽GY2915</t>
  </si>
  <si>
    <t>闽GY2955</t>
  </si>
  <si>
    <t>闽GY2913</t>
  </si>
  <si>
    <t>闽GY2910</t>
  </si>
  <si>
    <t>闽GY2956</t>
  </si>
  <si>
    <t>闽GY2878</t>
  </si>
  <si>
    <t>2014.09.29</t>
  </si>
  <si>
    <t>闽GY2879</t>
  </si>
  <si>
    <t>闽GY2606</t>
  </si>
  <si>
    <t>2013.09.30</t>
  </si>
  <si>
    <t>闽GY2673</t>
  </si>
  <si>
    <t>2013.12.24</t>
  </si>
  <si>
    <t>闽GY2697</t>
  </si>
  <si>
    <t>2017.06.28</t>
  </si>
  <si>
    <t>/</t>
  </si>
  <si>
    <t>闽GY3677</t>
  </si>
  <si>
    <t>2017.01.06</t>
  </si>
  <si>
    <t>闽GY5359</t>
  </si>
  <si>
    <t>闽GY5565</t>
  </si>
  <si>
    <t>闽GY5606</t>
  </si>
  <si>
    <t>宁化</t>
  </si>
  <si>
    <t>黄色</t>
  </si>
  <si>
    <t>黄色</t>
  </si>
  <si>
    <t>闽GY3592</t>
  </si>
  <si>
    <t>闽GY3568</t>
  </si>
  <si>
    <t>闽GY3358</t>
  </si>
  <si>
    <t>闽GY3580</t>
  </si>
  <si>
    <t>闽GY3506</t>
  </si>
  <si>
    <t>闽GY3575</t>
  </si>
  <si>
    <t>否</t>
  </si>
  <si>
    <t>闽GY3588</t>
  </si>
  <si>
    <t>否</t>
  </si>
  <si>
    <t>闽GY3589</t>
  </si>
  <si>
    <t>闽GY3363</t>
  </si>
  <si>
    <t>闽GY3526</t>
  </si>
  <si>
    <t>闽GY3507</t>
  </si>
  <si>
    <t>闽GY3615</t>
  </si>
  <si>
    <t>否</t>
  </si>
  <si>
    <t>闽GY3528</t>
  </si>
  <si>
    <t>否</t>
  </si>
  <si>
    <t>闽GY3562</t>
  </si>
  <si>
    <t>闽GY3578</t>
  </si>
  <si>
    <t>闽GY3520</t>
  </si>
  <si>
    <t>闽GY3590</t>
  </si>
  <si>
    <t>否</t>
  </si>
  <si>
    <t>闽GY3533</t>
  </si>
  <si>
    <t>闽GY5828</t>
  </si>
  <si>
    <t>否</t>
  </si>
  <si>
    <t>闽GY5897</t>
  </si>
  <si>
    <t>闽GY3573</t>
  </si>
  <si>
    <t>闽GY3630</t>
  </si>
  <si>
    <t>闽GY5829</t>
  </si>
  <si>
    <t>闽GY5918</t>
  </si>
  <si>
    <t>闽GY5868</t>
  </si>
  <si>
    <t>闽GY3502</t>
  </si>
  <si>
    <t>闽GY5873</t>
  </si>
  <si>
    <t>闽GY3536</t>
  </si>
  <si>
    <t>闽GY5326</t>
  </si>
  <si>
    <t>闽GY5916</t>
  </si>
  <si>
    <t>闽GY5892</t>
  </si>
  <si>
    <t>闽GY3527</t>
  </si>
  <si>
    <t>闽GY5852</t>
  </si>
  <si>
    <t>闽GY5823</t>
  </si>
  <si>
    <t>闽GY5830</t>
  </si>
  <si>
    <t>闽GY5821</t>
  </si>
  <si>
    <t>闽GY5911</t>
  </si>
  <si>
    <t>闽GY3591</t>
  </si>
  <si>
    <t>闽GY5353</t>
  </si>
  <si>
    <t>闽GY3397</t>
  </si>
  <si>
    <t>闽GY3756</t>
  </si>
  <si>
    <t>闽GY3532</t>
  </si>
  <si>
    <t>闽GY5835</t>
  </si>
  <si>
    <t>闽GY5831</t>
  </si>
  <si>
    <t>闽GY5882</t>
  </si>
  <si>
    <t>闽GY5993</t>
  </si>
  <si>
    <t>闽GY5389</t>
  </si>
  <si>
    <t>闽GY5371</t>
  </si>
  <si>
    <t>闽GY5516</t>
  </si>
  <si>
    <t>闽GY5539</t>
  </si>
  <si>
    <t>闽GY5970</t>
  </si>
  <si>
    <t>闽GY5509</t>
  </si>
  <si>
    <t>闽GY5925</t>
  </si>
  <si>
    <t>闽GY5986</t>
  </si>
  <si>
    <t>闽GY3899</t>
  </si>
  <si>
    <t>闽GY5368</t>
  </si>
  <si>
    <t>闽GY5513</t>
  </si>
  <si>
    <t>闽GY5739</t>
  </si>
  <si>
    <t>闽GY5769</t>
  </si>
  <si>
    <t>闽GY3371</t>
  </si>
  <si>
    <t>闽GY5379</t>
  </si>
  <si>
    <t>闽GY5976</t>
  </si>
  <si>
    <t>闽GY3508</t>
  </si>
  <si>
    <t>闽GY3593</t>
  </si>
  <si>
    <t>闽GY5977</t>
  </si>
  <si>
    <t>闽GY5861</t>
  </si>
  <si>
    <t>闽GY5869</t>
  </si>
  <si>
    <t>闽GY3513</t>
  </si>
  <si>
    <t>闽GY3519</t>
  </si>
  <si>
    <t>闽GY5862</t>
  </si>
  <si>
    <t>闽GY5877</t>
  </si>
  <si>
    <t>闽GY5979</t>
  </si>
  <si>
    <t>闽GY3617</t>
  </si>
  <si>
    <t>闽GY5398</t>
  </si>
  <si>
    <t>闽GY3361</t>
  </si>
  <si>
    <t>闽GY5373</t>
  </si>
  <si>
    <t>否</t>
  </si>
  <si>
    <t>闽GY5812</t>
  </si>
  <si>
    <t>闽GY5796</t>
  </si>
  <si>
    <t>闽GY5856</t>
  </si>
  <si>
    <t>闽GY3375</t>
  </si>
  <si>
    <t>闽GY5827</t>
  </si>
  <si>
    <t>闽GY3776</t>
  </si>
  <si>
    <t>闽GY5931</t>
  </si>
  <si>
    <t>闽GY5507</t>
  </si>
  <si>
    <t>闽GY5339</t>
  </si>
  <si>
    <t>闽GY5806</t>
  </si>
  <si>
    <t>闽GY5317</t>
  </si>
  <si>
    <t>闽GY5807</t>
  </si>
  <si>
    <t>闽GY5955</t>
  </si>
  <si>
    <t>闽GY3692</t>
  </si>
  <si>
    <t>闽GY5388</t>
  </si>
  <si>
    <t>闽GY5358</t>
  </si>
  <si>
    <t>闽GY5853</t>
  </si>
  <si>
    <t>闽GY5355</t>
  </si>
  <si>
    <t>闽GY5370</t>
  </si>
  <si>
    <t>闽GY5975</t>
  </si>
  <si>
    <t>闽GY5383</t>
  </si>
  <si>
    <t>闽GY5857</t>
  </si>
  <si>
    <t>闽GY5803</t>
  </si>
  <si>
    <t>闽GY5809</t>
  </si>
  <si>
    <t>闽GY5967</t>
  </si>
  <si>
    <t>闽GY5309</t>
  </si>
  <si>
    <t>闽GY5919</t>
  </si>
  <si>
    <t>闽GY3978</t>
  </si>
  <si>
    <t>闽GY5319</t>
  </si>
  <si>
    <t>闽GY5376</t>
  </si>
  <si>
    <t>闽GY3597</t>
  </si>
  <si>
    <t>闽GY5396</t>
  </si>
  <si>
    <t>闽GY5300</t>
  </si>
  <si>
    <t>闽GY6368</t>
  </si>
  <si>
    <t>闽GY5893</t>
  </si>
  <si>
    <t>闽GY3700</t>
  </si>
  <si>
    <t>闽GY5995</t>
  </si>
  <si>
    <t>闽GY5361</t>
  </si>
  <si>
    <t>闽GY3830</t>
  </si>
  <si>
    <t>闽GY3767</t>
  </si>
  <si>
    <t>闽GY5757</t>
  </si>
  <si>
    <t>闽GY3220</t>
  </si>
  <si>
    <t>闽GY5928</t>
  </si>
  <si>
    <t>闽GY5337</t>
  </si>
  <si>
    <t>闽GY3390</t>
  </si>
  <si>
    <t>闽GY5387</t>
  </si>
  <si>
    <t>闽GY5923</t>
  </si>
  <si>
    <t>闽GY5506</t>
  </si>
  <si>
    <t>闽GY5501</t>
  </si>
  <si>
    <t>闽G00066D</t>
  </si>
  <si>
    <t>其他</t>
  </si>
  <si>
    <t>闽GY3596</t>
  </si>
  <si>
    <t>闽GY3638</t>
  </si>
  <si>
    <t>闽GY5872</t>
  </si>
  <si>
    <t>闽GY5255</t>
  </si>
  <si>
    <t>闽GY5357</t>
  </si>
  <si>
    <t>闽GY5890</t>
  </si>
  <si>
    <t>闽GY3367</t>
  </si>
  <si>
    <t>闽GY5329</t>
  </si>
  <si>
    <t>闽GY5867</t>
  </si>
  <si>
    <t>闽GY5519</t>
  </si>
  <si>
    <t>闽GY5200</t>
  </si>
  <si>
    <t>闽GY5865</t>
  </si>
  <si>
    <t>闽G09909D</t>
  </si>
  <si>
    <t>闽GY5229</t>
  </si>
  <si>
    <t>闽GY3539</t>
  </si>
  <si>
    <t>闽G09900D</t>
  </si>
  <si>
    <t>闽GY5987</t>
  </si>
  <si>
    <t>闽GY5855</t>
  </si>
  <si>
    <t>闽GY5859</t>
  </si>
  <si>
    <t>闽GY5737</t>
  </si>
  <si>
    <t>闽G00008D</t>
  </si>
  <si>
    <t>闽GY3505</t>
  </si>
  <si>
    <t>闽GY3537</t>
  </si>
  <si>
    <t>闽GY5800</t>
  </si>
  <si>
    <t>闽GY5380</t>
  </si>
  <si>
    <t>闽GY5367</t>
  </si>
  <si>
    <t>闽GY3315</t>
  </si>
  <si>
    <t>闽GY5397</t>
  </si>
  <si>
    <t>闽GY5308</t>
  </si>
  <si>
    <t>闽GY5385</t>
  </si>
  <si>
    <t>闽GY5362</t>
  </si>
  <si>
    <t>闽GY5338</t>
  </si>
  <si>
    <t>闽GY5876</t>
  </si>
  <si>
    <t>闽GY3586</t>
  </si>
  <si>
    <t>闽G00000D</t>
  </si>
  <si>
    <t>闽GY5778</t>
  </si>
  <si>
    <t>闽GY5531</t>
  </si>
  <si>
    <t>闽GY5879</t>
  </si>
  <si>
    <t>闽GY5971</t>
  </si>
  <si>
    <t>闽GY5896</t>
  </si>
  <si>
    <t>闽GY3563</t>
  </si>
  <si>
    <t>闽GY3510</t>
  </si>
  <si>
    <t>闽GY3332</t>
  </si>
  <si>
    <t>闽GY3587</t>
  </si>
  <si>
    <t>闽GY3770</t>
  </si>
  <si>
    <t>闽GY3651</t>
  </si>
  <si>
    <t>闽GY5536</t>
  </si>
  <si>
    <t>闽GY5366</t>
  </si>
  <si>
    <t>闽GY5982</t>
  </si>
  <si>
    <t>闽GY3572</t>
  </si>
  <si>
    <t>闽GY5377</t>
  </si>
  <si>
    <t>闽GY3551</t>
  </si>
  <si>
    <t>闽GY5205</t>
  </si>
  <si>
    <t>闽GY5508</t>
  </si>
  <si>
    <t>闽GY0772</t>
  </si>
  <si>
    <t>闽GY2782</t>
  </si>
  <si>
    <t>闽GY2788</t>
  </si>
  <si>
    <t>闽GY2831</t>
  </si>
  <si>
    <t>闽GY2828</t>
  </si>
  <si>
    <t>闽GY2810</t>
  </si>
  <si>
    <t>闽GY3885</t>
  </si>
  <si>
    <t>闽GY2818</t>
  </si>
  <si>
    <t>闽GY9112</t>
  </si>
  <si>
    <t>闽GY0836</t>
  </si>
  <si>
    <t>闽GY5528</t>
  </si>
  <si>
    <t>闽GY5577</t>
  </si>
  <si>
    <t>闽GY2275</t>
  </si>
  <si>
    <t>闽GY2667</t>
  </si>
  <si>
    <t>闽GY2719</t>
  </si>
  <si>
    <t>闽GY3585</t>
  </si>
  <si>
    <t>闽GY2977</t>
  </si>
  <si>
    <t>闽GY3286</t>
  </si>
  <si>
    <t>闽GY3161</t>
  </si>
  <si>
    <t>闽GY3300</t>
  </si>
  <si>
    <t>闽GY3303</t>
  </si>
  <si>
    <t>闽GY3156</t>
  </si>
  <si>
    <t>闽GY2990</t>
  </si>
  <si>
    <t>闽GY2911</t>
  </si>
  <si>
    <t>闽GY2609</t>
  </si>
  <si>
    <t>闽GY1601</t>
  </si>
  <si>
    <t>闽GY1731</t>
  </si>
  <si>
    <t>闽GY2282</t>
  </si>
  <si>
    <t>闽GY2369</t>
  </si>
  <si>
    <t>闽GY2205</t>
  </si>
  <si>
    <t>闽GY2682</t>
  </si>
  <si>
    <t>闽GY2699</t>
  </si>
  <si>
    <t>闽GY2759</t>
  </si>
  <si>
    <t>闽GY2768</t>
  </si>
  <si>
    <t>闽GY2769</t>
  </si>
  <si>
    <t>闽GY2772</t>
  </si>
  <si>
    <t>申请油补公交车辆明细表（2019年度）</t>
  </si>
  <si>
    <t>节能与新能源公交车运营明细表（2019年度）</t>
  </si>
  <si>
    <t>新增及更换公交车明细表（2019年度）</t>
  </si>
  <si>
    <t>附件1</t>
  </si>
  <si>
    <t>附件3</t>
  </si>
  <si>
    <t>附件2</t>
  </si>
  <si>
    <t>大田公交</t>
  </si>
  <si>
    <t>补助资金申报表（2019年度）</t>
  </si>
  <si>
    <t>节能与新能源公交车推广应用情况汇总表（2019年度）</t>
  </si>
  <si>
    <t>新增及更换新能源公交车比重（%）</t>
  </si>
  <si>
    <t>运营里程达到补贴标准的节能与新能源公交车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</si>
</sst>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0.0"/>
    <numFmt numFmtId="183" formatCode="yyyy&quot;年&quot;m&quot;月&quot;;@"/>
    <numFmt numFmtId="184" formatCode="0.000_ "/>
    <numFmt numFmtId="185" formatCode="0_ "/>
  </numFmts>
  <fonts count="17"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4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33" applyFont="1" applyFill="1" applyBorder="1" applyAlignment="1">
      <alignment horizontal="center" vertical="center" shrinkToFit="1"/>
      <protection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3" fillId="0" borderId="1" xfId="28" applyNumberFormat="1" applyFont="1" applyFill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83" fontId="12" fillId="0" borderId="1" xfId="33" applyNumberFormat="1" applyFont="1" applyFill="1" applyBorder="1" applyAlignment="1">
      <alignment horizontal="center" vertical="center" shrinkToFit="1"/>
      <protection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183" fontId="12" fillId="0" borderId="1" xfId="0" applyNumberFormat="1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1" xfId="33" applyFont="1" applyFill="1" applyBorder="1" applyAlignment="1">
      <alignment horizontal="center" vertical="center" shrinkToFit="1"/>
      <protection/>
    </xf>
    <xf numFmtId="0" fontId="0" fillId="0" borderId="1" xfId="0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6">
    <cellStyle name="Normal" xfId="0"/>
    <cellStyle name="Percent" xfId="15"/>
    <cellStyle name="常规 10" xfId="16"/>
    <cellStyle name="常规 11" xfId="17"/>
    <cellStyle name="常规 12" xfId="18"/>
    <cellStyle name="常规 13" xfId="19"/>
    <cellStyle name="常规 14" xfId="20"/>
    <cellStyle name="常规 15" xfId="21"/>
    <cellStyle name="常规 16" xfId="22"/>
    <cellStyle name="常规 17" xfId="23"/>
    <cellStyle name="常规 18" xfId="24"/>
    <cellStyle name="常规 2" xfId="25"/>
    <cellStyle name="常规 3" xfId="26"/>
    <cellStyle name="常规 4" xfId="27"/>
    <cellStyle name="常规 5" xfId="28"/>
    <cellStyle name="常规 6" xfId="29"/>
    <cellStyle name="常规 7" xfId="30"/>
    <cellStyle name="常规 8" xfId="31"/>
    <cellStyle name="常规 9" xfId="32"/>
    <cellStyle name="常规_Sheet1_1" xfId="33"/>
    <cellStyle name="Hyperlink" xfId="34"/>
    <cellStyle name="Currency" xfId="35"/>
    <cellStyle name="Currency [0]" xfId="36"/>
    <cellStyle name="Comma" xfId="37"/>
    <cellStyle name="Comma [0]" xfId="38"/>
    <cellStyle name="Followed Hyperlink" xfId="3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236</xdr:row>
      <xdr:rowOff>0</xdr:rowOff>
    </xdr:from>
    <xdr:to>
      <xdr:col>9</xdr:col>
      <xdr:colOff>9525</xdr:colOff>
      <xdr:row>236</xdr:row>
      <xdr:rowOff>0</xdr:rowOff>
    </xdr:to>
    <xdr:sp>
      <xdr:nvSpPr>
        <xdr:cNvPr id="1" name="直接连接符 6"/>
        <xdr:cNvSpPr>
          <a:spLocks/>
        </xdr:cNvSpPr>
      </xdr:nvSpPr>
      <xdr:spPr>
        <a:xfrm>
          <a:off x="7219950" y="545115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9</xdr:col>
      <xdr:colOff>19050</xdr:colOff>
      <xdr:row>236</xdr:row>
      <xdr:rowOff>0</xdr:rowOff>
    </xdr:to>
    <xdr:sp>
      <xdr:nvSpPr>
        <xdr:cNvPr id="2" name="直接连接符 14"/>
        <xdr:cNvSpPr>
          <a:spLocks/>
        </xdr:cNvSpPr>
      </xdr:nvSpPr>
      <xdr:spPr>
        <a:xfrm>
          <a:off x="7219950" y="545115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9</xdr:col>
      <xdr:colOff>19050</xdr:colOff>
      <xdr:row>236</xdr:row>
      <xdr:rowOff>0</xdr:rowOff>
    </xdr:to>
    <xdr:sp>
      <xdr:nvSpPr>
        <xdr:cNvPr id="3" name="直接连接符 15"/>
        <xdr:cNvSpPr>
          <a:spLocks/>
        </xdr:cNvSpPr>
      </xdr:nvSpPr>
      <xdr:spPr>
        <a:xfrm>
          <a:off x="7219950" y="545115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9</xdr:col>
      <xdr:colOff>19050</xdr:colOff>
      <xdr:row>236</xdr:row>
      <xdr:rowOff>0</xdr:rowOff>
    </xdr:to>
    <xdr:sp>
      <xdr:nvSpPr>
        <xdr:cNvPr id="4" name="直接连接符 16"/>
        <xdr:cNvSpPr>
          <a:spLocks/>
        </xdr:cNvSpPr>
      </xdr:nvSpPr>
      <xdr:spPr>
        <a:xfrm>
          <a:off x="7219950" y="545115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9</xdr:col>
      <xdr:colOff>19050</xdr:colOff>
      <xdr:row>236</xdr:row>
      <xdr:rowOff>0</xdr:rowOff>
    </xdr:to>
    <xdr:sp>
      <xdr:nvSpPr>
        <xdr:cNvPr id="5" name="直接连接符 25"/>
        <xdr:cNvSpPr>
          <a:spLocks/>
        </xdr:cNvSpPr>
      </xdr:nvSpPr>
      <xdr:spPr>
        <a:xfrm>
          <a:off x="7219950" y="545115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9</xdr:col>
      <xdr:colOff>19050</xdr:colOff>
      <xdr:row>236</xdr:row>
      <xdr:rowOff>0</xdr:rowOff>
    </xdr:to>
    <xdr:sp>
      <xdr:nvSpPr>
        <xdr:cNvPr id="6" name="直接连接符 26"/>
        <xdr:cNvSpPr>
          <a:spLocks/>
        </xdr:cNvSpPr>
      </xdr:nvSpPr>
      <xdr:spPr>
        <a:xfrm>
          <a:off x="7219950" y="545115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65;&#24179;&#21488;&#23548;&#20986;\&#30465;&#24179;&#21488;2020.1.14&#23548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710;&#36742;&#25216;&#26415;&#26723;&#26696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查询明细"/>
      <sheetName val="Sheet1"/>
      <sheetName val="Sheet2"/>
    </sheetNames>
    <sheetDataSet>
      <sheetData sheetId="0">
        <row r="1">
          <cell r="E1" t="str">
            <v>车牌号</v>
          </cell>
          <cell r="F1" t="str">
            <v>营运天数</v>
          </cell>
          <cell r="G1" t="str">
            <v>上行趟次</v>
          </cell>
          <cell r="H1" t="str">
            <v>上行里程</v>
          </cell>
          <cell r="I1" t="str">
            <v>下行趟次</v>
          </cell>
          <cell r="J1" t="str">
            <v>下行里程</v>
          </cell>
          <cell r="K1" t="str">
            <v>路单里程</v>
          </cell>
        </row>
        <row r="2">
          <cell r="E2" t="str">
            <v>闽GY3536</v>
          </cell>
          <cell r="F2" t="str">
            <v>352</v>
          </cell>
          <cell r="G2" t="str">
            <v>3513</v>
          </cell>
          <cell r="H2" t="str">
            <v>40278.05</v>
          </cell>
          <cell r="I2" t="str">
            <v>3514</v>
          </cell>
          <cell r="J2" t="str">
            <v>40289.3</v>
          </cell>
          <cell r="K2" t="str">
            <v>80567.35</v>
          </cell>
        </row>
        <row r="3">
          <cell r="E3" t="str">
            <v>闽GY3533</v>
          </cell>
          <cell r="F3" t="str">
            <v>360</v>
          </cell>
          <cell r="G3" t="str">
            <v>3812</v>
          </cell>
          <cell r="H3" t="str">
            <v>43730.8</v>
          </cell>
          <cell r="I3" t="str">
            <v>3813</v>
          </cell>
          <cell r="J3" t="str">
            <v>43742.45</v>
          </cell>
          <cell r="K3" t="str">
            <v>87473.25</v>
          </cell>
        </row>
        <row r="4">
          <cell r="E4" t="str">
            <v>闽GY3615</v>
          </cell>
          <cell r="F4" t="str">
            <v>348</v>
          </cell>
          <cell r="G4" t="str">
            <v>3592</v>
          </cell>
          <cell r="H4" t="str">
            <v>41211.4</v>
          </cell>
          <cell r="I4" t="str">
            <v>3597</v>
          </cell>
          <cell r="J4" t="str">
            <v>41268.65</v>
          </cell>
          <cell r="K4" t="str">
            <v>82480.05</v>
          </cell>
        </row>
        <row r="5">
          <cell r="E5" t="str">
            <v>闽GY3506</v>
          </cell>
          <cell r="F5" t="str">
            <v>363</v>
          </cell>
          <cell r="G5" t="str">
            <v>3502</v>
          </cell>
          <cell r="H5" t="str">
            <v>63822.3</v>
          </cell>
          <cell r="I5" t="str">
            <v>3498</v>
          </cell>
          <cell r="J5" t="str">
            <v>63751.3</v>
          </cell>
          <cell r="K5" t="str">
            <v>127573.6</v>
          </cell>
        </row>
        <row r="6">
          <cell r="E6" t="str">
            <v>闽GY3502</v>
          </cell>
          <cell r="F6" t="str">
            <v>354</v>
          </cell>
          <cell r="G6" t="str">
            <v>3766</v>
          </cell>
          <cell r="H6" t="str">
            <v>43204.9</v>
          </cell>
          <cell r="I6" t="str">
            <v>3768</v>
          </cell>
          <cell r="J6" t="str">
            <v>43227.8</v>
          </cell>
          <cell r="K6" t="str">
            <v>86432.7</v>
          </cell>
        </row>
        <row r="7">
          <cell r="E7" t="str">
            <v>闽GY3578</v>
          </cell>
          <cell r="F7" t="str">
            <v>350</v>
          </cell>
          <cell r="G7" t="str">
            <v>3736</v>
          </cell>
          <cell r="H7" t="str">
            <v>42861</v>
          </cell>
          <cell r="I7" t="str">
            <v>3734</v>
          </cell>
          <cell r="J7" t="str">
            <v>42837.9</v>
          </cell>
          <cell r="K7" t="str">
            <v>85698.9</v>
          </cell>
        </row>
        <row r="8">
          <cell r="E8" t="str">
            <v>闽GY3573</v>
          </cell>
          <cell r="F8" t="str">
            <v>333</v>
          </cell>
          <cell r="G8" t="str">
            <v>2869</v>
          </cell>
          <cell r="H8" t="str">
            <v>52536.55</v>
          </cell>
          <cell r="I8" t="str">
            <v>2865</v>
          </cell>
          <cell r="J8" t="str">
            <v>52481.55</v>
          </cell>
          <cell r="K8" t="str">
            <v>105018.1</v>
          </cell>
        </row>
        <row r="9">
          <cell r="E9" t="str">
            <v>闽GY3510</v>
          </cell>
          <cell r="F9" t="str">
            <v>317</v>
          </cell>
          <cell r="G9" t="str">
            <v>2061</v>
          </cell>
          <cell r="H9" t="str">
            <v>23579.35</v>
          </cell>
          <cell r="I9" t="str">
            <v>2060</v>
          </cell>
          <cell r="J9" t="str">
            <v>23567.9</v>
          </cell>
          <cell r="K9" t="str">
            <v>47147.25</v>
          </cell>
        </row>
        <row r="10">
          <cell r="E10" t="str">
            <v>闽GY3568</v>
          </cell>
          <cell r="F10" t="str">
            <v>346</v>
          </cell>
          <cell r="G10" t="str">
            <v>3434</v>
          </cell>
          <cell r="H10" t="str">
            <v>62699.9</v>
          </cell>
          <cell r="I10" t="str">
            <v>3432</v>
          </cell>
          <cell r="J10" t="str">
            <v>62672.5</v>
          </cell>
          <cell r="K10" t="str">
            <v>125372.4</v>
          </cell>
        </row>
        <row r="11">
          <cell r="E11" t="str">
            <v>闽GY3588</v>
          </cell>
          <cell r="F11" t="str">
            <v>323</v>
          </cell>
          <cell r="G11" t="str">
            <v>3116</v>
          </cell>
          <cell r="H11" t="str">
            <v>53436.95</v>
          </cell>
          <cell r="I11" t="str">
            <v>3110</v>
          </cell>
          <cell r="J11" t="str">
            <v>53419.45</v>
          </cell>
          <cell r="K11" t="str">
            <v>106856.4</v>
          </cell>
        </row>
        <row r="12">
          <cell r="E12" t="str">
            <v>闽GY3528</v>
          </cell>
          <cell r="F12" t="str">
            <v>358</v>
          </cell>
          <cell r="G12" t="str">
            <v>3493</v>
          </cell>
          <cell r="H12" t="str">
            <v>40081.45</v>
          </cell>
          <cell r="I12" t="str">
            <v>3490</v>
          </cell>
          <cell r="J12" t="str">
            <v>40047.1</v>
          </cell>
          <cell r="K12" t="str">
            <v>80128.55</v>
          </cell>
        </row>
        <row r="13">
          <cell r="E13" t="str">
            <v>闽GY3575</v>
          </cell>
          <cell r="F13" t="str">
            <v>361</v>
          </cell>
          <cell r="G13" t="str">
            <v>3260</v>
          </cell>
          <cell r="H13" t="str">
            <v>59649.25</v>
          </cell>
          <cell r="I13" t="str">
            <v>3263</v>
          </cell>
          <cell r="J13" t="str">
            <v>59724.95</v>
          </cell>
          <cell r="K13" t="str">
            <v>119374.2</v>
          </cell>
        </row>
        <row r="14">
          <cell r="E14" t="str">
            <v>闽GY3591</v>
          </cell>
          <cell r="F14" t="str">
            <v>293</v>
          </cell>
          <cell r="G14" t="str">
            <v>2188</v>
          </cell>
          <cell r="H14" t="str">
            <v>27216.75</v>
          </cell>
          <cell r="I14" t="str">
            <v>2187</v>
          </cell>
          <cell r="J14" t="str">
            <v>27204.5</v>
          </cell>
          <cell r="K14" t="str">
            <v>54421.25</v>
          </cell>
        </row>
        <row r="15">
          <cell r="E15" t="str">
            <v>闽GY3562</v>
          </cell>
          <cell r="F15" t="str">
            <v>363</v>
          </cell>
          <cell r="G15" t="str">
            <v>3869</v>
          </cell>
          <cell r="H15" t="str">
            <v>44384.85</v>
          </cell>
          <cell r="I15" t="str">
            <v>3870</v>
          </cell>
          <cell r="J15" t="str">
            <v>44396.3</v>
          </cell>
          <cell r="K15" t="str">
            <v>88781.15</v>
          </cell>
        </row>
        <row r="16">
          <cell r="E16" t="str">
            <v>闽GY3592</v>
          </cell>
          <cell r="F16" t="str">
            <v>340</v>
          </cell>
          <cell r="G16" t="str">
            <v>3310</v>
          </cell>
          <cell r="H16" t="str">
            <v>60373.75</v>
          </cell>
          <cell r="I16" t="str">
            <v>3312</v>
          </cell>
          <cell r="J16" t="str">
            <v>60452.55</v>
          </cell>
          <cell r="K16" t="str">
            <v>120826.3</v>
          </cell>
        </row>
        <row r="17">
          <cell r="E17" t="str">
            <v>闽GY3520</v>
          </cell>
          <cell r="F17" t="str">
            <v>356</v>
          </cell>
          <cell r="G17" t="str">
            <v>3798</v>
          </cell>
          <cell r="H17" t="str">
            <v>43574.5</v>
          </cell>
          <cell r="I17" t="str">
            <v>3797</v>
          </cell>
          <cell r="J17" t="str">
            <v>43563.05</v>
          </cell>
          <cell r="K17" t="str">
            <v>87137.55</v>
          </cell>
        </row>
        <row r="18">
          <cell r="E18" t="str">
            <v>闽GY3580</v>
          </cell>
          <cell r="F18" t="str">
            <v>351</v>
          </cell>
          <cell r="G18" t="str">
            <v>3534</v>
          </cell>
          <cell r="H18" t="str">
            <v>64488.75</v>
          </cell>
          <cell r="I18" t="str">
            <v>3534</v>
          </cell>
          <cell r="J18" t="str">
            <v>64499.05</v>
          </cell>
          <cell r="K18" t="str">
            <v>128987.8</v>
          </cell>
        </row>
        <row r="19">
          <cell r="E19" t="str">
            <v>闽GY3358</v>
          </cell>
          <cell r="F19" t="str">
            <v>326</v>
          </cell>
          <cell r="G19" t="str">
            <v>3021</v>
          </cell>
          <cell r="H19" t="str">
            <v>55220.8</v>
          </cell>
          <cell r="I19" t="str">
            <v>3020</v>
          </cell>
          <cell r="J19" t="str">
            <v>55206.6</v>
          </cell>
          <cell r="K19" t="str">
            <v>110427.4</v>
          </cell>
        </row>
        <row r="20">
          <cell r="E20" t="str">
            <v>闽GY3589</v>
          </cell>
          <cell r="F20" t="str">
            <v>361</v>
          </cell>
          <cell r="G20" t="str">
            <v>3533</v>
          </cell>
          <cell r="H20" t="str">
            <v>64606.95</v>
          </cell>
          <cell r="I20" t="str">
            <v>3534</v>
          </cell>
          <cell r="J20" t="str">
            <v>64642.25</v>
          </cell>
          <cell r="K20" t="str">
            <v>129249.2</v>
          </cell>
        </row>
        <row r="21">
          <cell r="E21" t="str">
            <v>闽GY3596</v>
          </cell>
          <cell r="F21" t="str">
            <v>316</v>
          </cell>
          <cell r="G21" t="str">
            <v>2016</v>
          </cell>
          <cell r="H21" t="str">
            <v>23104.55</v>
          </cell>
          <cell r="I21" t="str">
            <v>2008</v>
          </cell>
          <cell r="J21" t="str">
            <v>22970.5</v>
          </cell>
          <cell r="K21" t="str">
            <v>46075.05</v>
          </cell>
        </row>
        <row r="22">
          <cell r="E22" t="str">
            <v>闽GY2583</v>
          </cell>
          <cell r="F22" t="str">
            <v>362</v>
          </cell>
          <cell r="G22" t="str">
            <v>2818</v>
          </cell>
          <cell r="H22" t="str">
            <v>73309.3</v>
          </cell>
          <cell r="I22" t="str">
            <v>2813</v>
          </cell>
          <cell r="J22" t="str">
            <v>73198.3</v>
          </cell>
          <cell r="K22" t="str">
            <v>146507.6</v>
          </cell>
        </row>
        <row r="23">
          <cell r="E23" t="str">
            <v>闽GY2562</v>
          </cell>
          <cell r="F23" t="str">
            <v>355</v>
          </cell>
          <cell r="G23" t="str">
            <v>2680</v>
          </cell>
          <cell r="H23" t="str">
            <v>69688</v>
          </cell>
          <cell r="I23" t="str">
            <v>2679</v>
          </cell>
          <cell r="J23" t="str">
            <v>69662</v>
          </cell>
          <cell r="K23" t="str">
            <v>139350</v>
          </cell>
        </row>
        <row r="24">
          <cell r="E24" t="str">
            <v>闽GY2589</v>
          </cell>
          <cell r="F24" t="str">
            <v>351</v>
          </cell>
          <cell r="G24" t="str">
            <v>1657</v>
          </cell>
          <cell r="H24" t="str">
            <v>51807.6</v>
          </cell>
          <cell r="I24" t="str">
            <v>1640</v>
          </cell>
          <cell r="J24" t="str">
            <v>51249</v>
          </cell>
          <cell r="K24" t="str">
            <v>103056.6</v>
          </cell>
        </row>
        <row r="25">
          <cell r="E25" t="str">
            <v>闽GY2597</v>
          </cell>
          <cell r="F25" t="str">
            <v>349</v>
          </cell>
          <cell r="G25" t="str">
            <v>2674</v>
          </cell>
          <cell r="H25" t="str">
            <v>69524</v>
          </cell>
          <cell r="I25" t="str">
            <v>2671</v>
          </cell>
          <cell r="J25" t="str">
            <v>69446</v>
          </cell>
          <cell r="K25" t="str">
            <v>138970</v>
          </cell>
        </row>
        <row r="26">
          <cell r="E26" t="str">
            <v>闽GY2565</v>
          </cell>
          <cell r="F26" t="str">
            <v>365</v>
          </cell>
          <cell r="G26" t="str">
            <v>2561</v>
          </cell>
          <cell r="H26" t="str">
            <v>80158.6</v>
          </cell>
          <cell r="I26" t="str">
            <v>2545</v>
          </cell>
          <cell r="J26" t="str">
            <v>79667.5</v>
          </cell>
          <cell r="K26" t="str">
            <v>159826.1</v>
          </cell>
        </row>
        <row r="27">
          <cell r="E27" t="str">
            <v>闽GY2586</v>
          </cell>
          <cell r="F27" t="str">
            <v>353</v>
          </cell>
          <cell r="G27" t="str">
            <v>2450</v>
          </cell>
          <cell r="H27" t="str">
            <v>76685</v>
          </cell>
          <cell r="I27" t="str">
            <v>2441</v>
          </cell>
          <cell r="J27" t="str">
            <v>76398</v>
          </cell>
          <cell r="K27" t="str">
            <v>153083</v>
          </cell>
        </row>
        <row r="28">
          <cell r="E28" t="str">
            <v>闽GY2575</v>
          </cell>
          <cell r="F28" t="str">
            <v>364</v>
          </cell>
          <cell r="G28" t="str">
            <v>2576</v>
          </cell>
          <cell r="H28" t="str">
            <v>80630.2</v>
          </cell>
          <cell r="I28" t="str">
            <v>2558</v>
          </cell>
          <cell r="J28" t="str">
            <v>80056.2</v>
          </cell>
          <cell r="K28" t="str">
            <v>160686.4</v>
          </cell>
        </row>
        <row r="29">
          <cell r="E29" t="str">
            <v>闽GY2590</v>
          </cell>
          <cell r="F29" t="str">
            <v>358</v>
          </cell>
          <cell r="G29" t="str">
            <v>2126</v>
          </cell>
          <cell r="H29" t="str">
            <v>55941.4</v>
          </cell>
          <cell r="I29" t="str">
            <v>2117</v>
          </cell>
          <cell r="J29" t="str">
            <v>55710.7</v>
          </cell>
          <cell r="K29" t="str">
            <v>111652.1</v>
          </cell>
        </row>
        <row r="30">
          <cell r="E30" t="str">
            <v>闽GY2587</v>
          </cell>
          <cell r="F30" t="str">
            <v>353</v>
          </cell>
          <cell r="G30" t="str">
            <v>1670</v>
          </cell>
          <cell r="H30" t="str">
            <v>46759.8</v>
          </cell>
          <cell r="I30" t="str">
            <v>1654</v>
          </cell>
          <cell r="J30" t="str">
            <v>46309.8</v>
          </cell>
          <cell r="K30" t="str">
            <v>93069.6</v>
          </cell>
        </row>
        <row r="31">
          <cell r="E31" t="str">
            <v>闽GY2570</v>
          </cell>
          <cell r="F31" t="str">
            <v>364</v>
          </cell>
          <cell r="G31" t="str">
            <v>2801</v>
          </cell>
          <cell r="H31" t="str">
            <v>72843</v>
          </cell>
          <cell r="I31" t="str">
            <v>2796</v>
          </cell>
          <cell r="J31" t="str">
            <v>72721</v>
          </cell>
          <cell r="K31" t="str">
            <v>145564</v>
          </cell>
        </row>
        <row r="32">
          <cell r="E32" t="str">
            <v>闽GY2581</v>
          </cell>
          <cell r="F32" t="str">
            <v>297</v>
          </cell>
          <cell r="G32" t="str">
            <v>811</v>
          </cell>
          <cell r="H32" t="str">
            <v>25369.7</v>
          </cell>
          <cell r="I32" t="str">
            <v>803</v>
          </cell>
          <cell r="J32" t="str">
            <v>25100.7</v>
          </cell>
          <cell r="K32" t="str">
            <v>50470.4</v>
          </cell>
        </row>
        <row r="33">
          <cell r="E33" t="str">
            <v>闽GY2585</v>
          </cell>
          <cell r="F33" t="str">
            <v>355</v>
          </cell>
          <cell r="G33" t="str">
            <v>1695</v>
          </cell>
          <cell r="H33" t="str">
            <v>53013.2</v>
          </cell>
          <cell r="I33" t="str">
            <v>1667</v>
          </cell>
          <cell r="J33" t="str">
            <v>52107</v>
          </cell>
          <cell r="K33" t="str">
            <v>105120.2</v>
          </cell>
        </row>
        <row r="34">
          <cell r="E34" t="str">
            <v>闽GY3887</v>
          </cell>
          <cell r="F34" t="str">
            <v>355</v>
          </cell>
          <cell r="G34" t="str">
            <v>1348</v>
          </cell>
          <cell r="H34" t="str">
            <v>42332.4</v>
          </cell>
          <cell r="I34" t="str">
            <v>1270</v>
          </cell>
          <cell r="J34" t="str">
            <v>39889</v>
          </cell>
          <cell r="K34" t="str">
            <v>82221.4</v>
          </cell>
        </row>
        <row r="35">
          <cell r="E35" t="str">
            <v>闽GY3982</v>
          </cell>
          <cell r="F35" t="str">
            <v>352</v>
          </cell>
          <cell r="G35" t="str">
            <v>1227</v>
          </cell>
          <cell r="H35" t="str">
            <v>34501.3</v>
          </cell>
          <cell r="I35" t="str">
            <v>1191</v>
          </cell>
          <cell r="J35" t="str">
            <v>33484.7</v>
          </cell>
          <cell r="K35" t="str">
            <v>67986</v>
          </cell>
        </row>
        <row r="36">
          <cell r="E36" t="str">
            <v>闽GY3980</v>
          </cell>
          <cell r="F36" t="str">
            <v>353</v>
          </cell>
          <cell r="G36" t="str">
            <v>1427</v>
          </cell>
          <cell r="H36" t="str">
            <v>39968.7</v>
          </cell>
          <cell r="I36" t="str">
            <v>1385</v>
          </cell>
          <cell r="J36" t="str">
            <v>38793.4</v>
          </cell>
          <cell r="K36" t="str">
            <v>78762.1</v>
          </cell>
        </row>
        <row r="37">
          <cell r="E37" t="str">
            <v>闽GY3987</v>
          </cell>
          <cell r="F37" t="str">
            <v>340</v>
          </cell>
          <cell r="G37" t="str">
            <v>1574</v>
          </cell>
          <cell r="H37" t="str">
            <v>44125.4</v>
          </cell>
          <cell r="I37" t="str">
            <v>1570</v>
          </cell>
          <cell r="J37" t="str">
            <v>44007.4</v>
          </cell>
          <cell r="K37" t="str">
            <v>88132.8</v>
          </cell>
        </row>
        <row r="38">
          <cell r="E38" t="str">
            <v>闽GY2972</v>
          </cell>
          <cell r="F38" t="str">
            <v>215</v>
          </cell>
          <cell r="G38" t="str">
            <v>637</v>
          </cell>
          <cell r="H38" t="str">
            <v>17841.2</v>
          </cell>
          <cell r="I38" t="str">
            <v>544</v>
          </cell>
          <cell r="J38" t="str">
            <v>15237.2</v>
          </cell>
          <cell r="K38" t="str">
            <v>33078.4</v>
          </cell>
        </row>
        <row r="39">
          <cell r="E39" t="str">
            <v>闽GY2982</v>
          </cell>
          <cell r="F39" t="str">
            <v>326</v>
          </cell>
          <cell r="G39" t="str">
            <v>1107</v>
          </cell>
          <cell r="H39" t="str">
            <v>31018.3</v>
          </cell>
          <cell r="I39" t="str">
            <v>1086</v>
          </cell>
          <cell r="J39" t="str">
            <v>30436.9</v>
          </cell>
          <cell r="K39" t="str">
            <v>61455.2</v>
          </cell>
        </row>
        <row r="40">
          <cell r="E40" t="str">
            <v>闽GY2938</v>
          </cell>
          <cell r="F40" t="str">
            <v>261</v>
          </cell>
          <cell r="G40" t="str">
            <v>835</v>
          </cell>
          <cell r="H40" t="str">
            <v>23360.6</v>
          </cell>
          <cell r="I40" t="str">
            <v>828</v>
          </cell>
          <cell r="J40" t="str">
            <v>23164.6</v>
          </cell>
          <cell r="K40" t="str">
            <v>46525.2</v>
          </cell>
        </row>
        <row r="41">
          <cell r="E41" t="str">
            <v>闽GY3977</v>
          </cell>
          <cell r="F41" t="str">
            <v>352</v>
          </cell>
          <cell r="G41" t="str">
            <v>1475</v>
          </cell>
          <cell r="H41" t="str">
            <v>46025.4</v>
          </cell>
          <cell r="I41" t="str">
            <v>1455</v>
          </cell>
          <cell r="J41" t="str">
            <v>45393.4</v>
          </cell>
          <cell r="K41" t="str">
            <v>91418.8</v>
          </cell>
        </row>
        <row r="42">
          <cell r="E42" t="str">
            <v>闽GY3635</v>
          </cell>
          <cell r="F42" t="str">
            <v>351</v>
          </cell>
          <cell r="G42" t="str">
            <v>1660</v>
          </cell>
          <cell r="H42" t="str">
            <v>45746.9</v>
          </cell>
          <cell r="I42" t="str">
            <v>1645</v>
          </cell>
          <cell r="J42" t="str">
            <v>45328.2</v>
          </cell>
          <cell r="K42" t="str">
            <v>91075.1</v>
          </cell>
        </row>
        <row r="43">
          <cell r="E43" t="str">
            <v>闽GY3633</v>
          </cell>
          <cell r="F43" t="str">
            <v>361</v>
          </cell>
          <cell r="G43" t="str">
            <v>1716</v>
          </cell>
          <cell r="H43" t="str">
            <v>53500.4</v>
          </cell>
          <cell r="I43" t="str">
            <v>1703</v>
          </cell>
          <cell r="J43" t="str">
            <v>53076.3</v>
          </cell>
          <cell r="K43" t="str">
            <v>106576.7</v>
          </cell>
        </row>
        <row r="44">
          <cell r="E44" t="str">
            <v>闽GY3995</v>
          </cell>
          <cell r="F44" t="str">
            <v>349</v>
          </cell>
          <cell r="G44" t="str">
            <v>1311</v>
          </cell>
          <cell r="H44" t="str">
            <v>41057.1</v>
          </cell>
          <cell r="I44" t="str">
            <v>1288</v>
          </cell>
          <cell r="J44" t="str">
            <v>40330.6</v>
          </cell>
          <cell r="K44" t="str">
            <v>81387.7</v>
          </cell>
        </row>
        <row r="45">
          <cell r="E45" t="str">
            <v>闽G00051D</v>
          </cell>
          <cell r="F45" t="str">
            <v>356</v>
          </cell>
          <cell r="G45" t="str">
            <v>4619</v>
          </cell>
          <cell r="H45" t="str">
            <v>38550.25</v>
          </cell>
          <cell r="I45" t="str">
            <v>81</v>
          </cell>
          <cell r="J45" t="str">
            <v>1186.65</v>
          </cell>
          <cell r="K45" t="str">
            <v>39736.9</v>
          </cell>
        </row>
        <row r="46">
          <cell r="E46" t="str">
            <v>闽G00089D</v>
          </cell>
          <cell r="F46" t="str">
            <v>343</v>
          </cell>
          <cell r="G46" t="str">
            <v>2390</v>
          </cell>
          <cell r="H46" t="str">
            <v>20505.9</v>
          </cell>
          <cell r="I46" t="str">
            <v>2457</v>
          </cell>
          <cell r="J46" t="str">
            <v>21113.7</v>
          </cell>
          <cell r="K46" t="str">
            <v>41619.6</v>
          </cell>
        </row>
        <row r="47">
          <cell r="E47" t="str">
            <v>闽G00098D</v>
          </cell>
          <cell r="F47" t="str">
            <v>323</v>
          </cell>
          <cell r="G47" t="str">
            <v>1951</v>
          </cell>
          <cell r="H47" t="str">
            <v>27096.85</v>
          </cell>
          <cell r="I47" t="str">
            <v>1951</v>
          </cell>
          <cell r="J47" t="str">
            <v>27092.85</v>
          </cell>
          <cell r="K47" t="str">
            <v>54189.7</v>
          </cell>
        </row>
        <row r="48">
          <cell r="E48" t="str">
            <v>闽G00027D</v>
          </cell>
          <cell r="F48" t="str">
            <v>362</v>
          </cell>
          <cell r="G48" t="str">
            <v>2733</v>
          </cell>
          <cell r="H48" t="str">
            <v>23618.75</v>
          </cell>
          <cell r="I48" t="str">
            <v>2674</v>
          </cell>
          <cell r="J48" t="str">
            <v>23162.1</v>
          </cell>
          <cell r="K48" t="str">
            <v>46780.85</v>
          </cell>
        </row>
        <row r="49">
          <cell r="E49" t="str">
            <v>闽G00032D</v>
          </cell>
          <cell r="F49" t="str">
            <v>360</v>
          </cell>
          <cell r="G49" t="str">
            <v>2018</v>
          </cell>
          <cell r="H49" t="str">
            <v>28092.5</v>
          </cell>
          <cell r="I49" t="str">
            <v>2017</v>
          </cell>
          <cell r="J49" t="str">
            <v>28111.7</v>
          </cell>
          <cell r="K49" t="str">
            <v>56204.2</v>
          </cell>
        </row>
        <row r="50">
          <cell r="E50" t="str">
            <v>闽G07210</v>
          </cell>
          <cell r="F50" t="str">
            <v>283</v>
          </cell>
          <cell r="G50" t="str">
            <v>907</v>
          </cell>
          <cell r="H50" t="str">
            <v>28504.7</v>
          </cell>
          <cell r="I50" t="str">
            <v>855</v>
          </cell>
          <cell r="J50" t="str">
            <v>26865.2</v>
          </cell>
          <cell r="K50" t="str">
            <v>55369.9</v>
          </cell>
        </row>
        <row r="51">
          <cell r="E51" t="str">
            <v>闽GY09983</v>
          </cell>
          <cell r="F51" t="str">
            <v>3</v>
          </cell>
          <cell r="G51" t="str">
            <v>15</v>
          </cell>
          <cell r="H51" t="str">
            <v>390</v>
          </cell>
          <cell r="I51" t="str">
            <v>15</v>
          </cell>
          <cell r="J51" t="str">
            <v>390</v>
          </cell>
          <cell r="K51" t="str">
            <v>780</v>
          </cell>
        </row>
        <row r="52">
          <cell r="E52" t="str">
            <v>闽GY3899</v>
          </cell>
          <cell r="F52" t="str">
            <v>304</v>
          </cell>
          <cell r="G52" t="str">
            <v>3150</v>
          </cell>
          <cell r="H52" t="str">
            <v>31214.8</v>
          </cell>
          <cell r="I52" t="str">
            <v>3119</v>
          </cell>
          <cell r="J52" t="str">
            <v>30811.7</v>
          </cell>
          <cell r="K52" t="str">
            <v>62026.5</v>
          </cell>
        </row>
        <row r="53">
          <cell r="E53" t="str">
            <v>闽GY3532</v>
          </cell>
          <cell r="F53" t="str">
            <v>365</v>
          </cell>
          <cell r="G53" t="str">
            <v>2625</v>
          </cell>
          <cell r="H53" t="str">
            <v>37815</v>
          </cell>
          <cell r="I53" t="str">
            <v>2624</v>
          </cell>
          <cell r="J53" t="str">
            <v>37800.6</v>
          </cell>
          <cell r="K53" t="str">
            <v>75615.6</v>
          </cell>
        </row>
        <row r="54">
          <cell r="E54" t="str">
            <v>闽GY3550</v>
          </cell>
          <cell r="F54" t="str">
            <v>297</v>
          </cell>
          <cell r="G54" t="str">
            <v>1042</v>
          </cell>
          <cell r="H54" t="str">
            <v>25554.6</v>
          </cell>
          <cell r="I54" t="str">
            <v>1038</v>
          </cell>
          <cell r="J54" t="str">
            <v>25486.1</v>
          </cell>
          <cell r="K54" t="str">
            <v>51040.7</v>
          </cell>
        </row>
        <row r="55">
          <cell r="E55" t="str">
            <v>闽GY3999</v>
          </cell>
          <cell r="F55" t="str">
            <v>220</v>
          </cell>
          <cell r="G55" t="str">
            <v>881</v>
          </cell>
          <cell r="H55" t="str">
            <v>15854.5</v>
          </cell>
          <cell r="I55" t="str">
            <v>877</v>
          </cell>
          <cell r="J55" t="str">
            <v>15721.3</v>
          </cell>
          <cell r="K55" t="str">
            <v>31575.8</v>
          </cell>
        </row>
        <row r="56">
          <cell r="E56" t="str">
            <v>闽GY1878</v>
          </cell>
          <cell r="F56" t="str">
            <v>200</v>
          </cell>
          <cell r="G56" t="str">
            <v>1158</v>
          </cell>
          <cell r="H56" t="str">
            <v>19333.7</v>
          </cell>
          <cell r="I56" t="str">
            <v>1134</v>
          </cell>
          <cell r="J56" t="str">
            <v>19043.8</v>
          </cell>
          <cell r="K56" t="str">
            <v>38377.5</v>
          </cell>
        </row>
        <row r="57">
          <cell r="E57" t="str">
            <v>闽GY3839</v>
          </cell>
          <cell r="F57" t="str">
            <v>356</v>
          </cell>
          <cell r="G57" t="str">
            <v>1417</v>
          </cell>
          <cell r="H57" t="str">
            <v>39634.6</v>
          </cell>
          <cell r="I57" t="str">
            <v>1385</v>
          </cell>
          <cell r="J57" t="str">
            <v>38743.6</v>
          </cell>
          <cell r="K57" t="str">
            <v>78378.2</v>
          </cell>
        </row>
        <row r="58">
          <cell r="E58" t="str">
            <v>闽GY2905</v>
          </cell>
          <cell r="F58" t="str">
            <v>329</v>
          </cell>
          <cell r="G58" t="str">
            <v>1109</v>
          </cell>
          <cell r="H58" t="str">
            <v>31027.9</v>
          </cell>
          <cell r="I58" t="str">
            <v>1089</v>
          </cell>
          <cell r="J58" t="str">
            <v>30471.2</v>
          </cell>
          <cell r="K58" t="str">
            <v>61499.1</v>
          </cell>
        </row>
        <row r="59">
          <cell r="E59" t="str">
            <v>闽GY2952</v>
          </cell>
          <cell r="F59" t="str">
            <v>345</v>
          </cell>
          <cell r="G59" t="str">
            <v>1217</v>
          </cell>
          <cell r="H59" t="str">
            <v>34043.3</v>
          </cell>
          <cell r="I59" t="str">
            <v>1179</v>
          </cell>
          <cell r="J59" t="str">
            <v>32989.3</v>
          </cell>
          <cell r="K59" t="str">
            <v>67032.6</v>
          </cell>
        </row>
        <row r="60">
          <cell r="E60" t="str">
            <v>闽GY2995</v>
          </cell>
          <cell r="F60" t="str">
            <v>343</v>
          </cell>
          <cell r="G60" t="str">
            <v>1586</v>
          </cell>
          <cell r="H60" t="str">
            <v>44421.6</v>
          </cell>
          <cell r="I60" t="str">
            <v>1575</v>
          </cell>
          <cell r="J60" t="str">
            <v>44116.9</v>
          </cell>
          <cell r="K60" t="str">
            <v>88538.5</v>
          </cell>
        </row>
        <row r="61">
          <cell r="E61" t="str">
            <v>闽GY2598</v>
          </cell>
          <cell r="F61" t="str">
            <v>361</v>
          </cell>
          <cell r="G61" t="str">
            <v>2871</v>
          </cell>
          <cell r="H61" t="str">
            <v>74664</v>
          </cell>
          <cell r="I61" t="str">
            <v>2866</v>
          </cell>
          <cell r="J61" t="str">
            <v>74542</v>
          </cell>
          <cell r="K61" t="str">
            <v>149206</v>
          </cell>
        </row>
        <row r="62">
          <cell r="E62" t="str">
            <v>闽GY2530</v>
          </cell>
          <cell r="F62" t="str">
            <v>354</v>
          </cell>
          <cell r="G62" t="str">
            <v>2459</v>
          </cell>
          <cell r="H62" t="str">
            <v>68852</v>
          </cell>
          <cell r="I62" t="str">
            <v>2446</v>
          </cell>
          <cell r="J62" t="str">
            <v>68488</v>
          </cell>
          <cell r="K62" t="str">
            <v>137340</v>
          </cell>
        </row>
        <row r="63">
          <cell r="E63" t="str">
            <v>闽GY2599</v>
          </cell>
          <cell r="F63" t="str">
            <v>358</v>
          </cell>
          <cell r="G63" t="str">
            <v>1671</v>
          </cell>
          <cell r="H63" t="str">
            <v>52320.8</v>
          </cell>
          <cell r="I63" t="str">
            <v>1651</v>
          </cell>
          <cell r="J63" t="str">
            <v>51668.3</v>
          </cell>
          <cell r="K63" t="str">
            <v>103989.1</v>
          </cell>
        </row>
        <row r="64">
          <cell r="E64" t="str">
            <v>闽GY2572</v>
          </cell>
          <cell r="F64" t="str">
            <v>359</v>
          </cell>
          <cell r="G64" t="str">
            <v>2813</v>
          </cell>
          <cell r="H64" t="str">
            <v>73138</v>
          </cell>
          <cell r="I64" t="str">
            <v>2805</v>
          </cell>
          <cell r="J64" t="str">
            <v>72932</v>
          </cell>
          <cell r="K64" t="str">
            <v>146070</v>
          </cell>
        </row>
        <row r="65">
          <cell r="E65" t="str">
            <v>闽GY2596</v>
          </cell>
          <cell r="F65" t="str">
            <v>350</v>
          </cell>
          <cell r="G65" t="str">
            <v>2462</v>
          </cell>
          <cell r="H65" t="str">
            <v>68936</v>
          </cell>
          <cell r="I65" t="str">
            <v>2449</v>
          </cell>
          <cell r="J65" t="str">
            <v>68572</v>
          </cell>
          <cell r="K65" t="str">
            <v>137508</v>
          </cell>
        </row>
        <row r="66">
          <cell r="E66" t="str">
            <v>闽GY2582</v>
          </cell>
          <cell r="F66" t="str">
            <v>352</v>
          </cell>
          <cell r="G66" t="str">
            <v>1647</v>
          </cell>
          <cell r="H66" t="str">
            <v>46096</v>
          </cell>
          <cell r="I66" t="str">
            <v>1634</v>
          </cell>
          <cell r="J66" t="str">
            <v>45728</v>
          </cell>
          <cell r="K66" t="str">
            <v>91824</v>
          </cell>
        </row>
        <row r="67">
          <cell r="E67" t="str">
            <v>闽GY2591</v>
          </cell>
          <cell r="F67" t="str">
            <v>353</v>
          </cell>
          <cell r="G67" t="str">
            <v>2679</v>
          </cell>
          <cell r="H67" t="str">
            <v>69663</v>
          </cell>
          <cell r="I67" t="str">
            <v>2677</v>
          </cell>
          <cell r="J67" t="str">
            <v>69613</v>
          </cell>
          <cell r="K67" t="str">
            <v>139276</v>
          </cell>
        </row>
        <row r="68">
          <cell r="E68" t="str">
            <v>闽GY2593</v>
          </cell>
          <cell r="F68" t="str">
            <v>360</v>
          </cell>
          <cell r="G68" t="str">
            <v>2434</v>
          </cell>
          <cell r="H68" t="str">
            <v>68152</v>
          </cell>
          <cell r="I68" t="str">
            <v>2428</v>
          </cell>
          <cell r="J68" t="str">
            <v>67987.3</v>
          </cell>
          <cell r="K68" t="str">
            <v>136139.3</v>
          </cell>
        </row>
        <row r="69">
          <cell r="E69" t="str">
            <v>闽GY2975</v>
          </cell>
          <cell r="F69" t="str">
            <v>336</v>
          </cell>
          <cell r="G69" t="str">
            <v>1094</v>
          </cell>
          <cell r="H69" t="str">
            <v>30631.8</v>
          </cell>
          <cell r="I69" t="str">
            <v>1076</v>
          </cell>
          <cell r="J69" t="str">
            <v>30129.1</v>
          </cell>
          <cell r="K69" t="str">
            <v>60760.9</v>
          </cell>
        </row>
        <row r="70">
          <cell r="E70" t="str">
            <v>闽GY3560</v>
          </cell>
          <cell r="F70" t="str">
            <v>358</v>
          </cell>
          <cell r="G70" t="str">
            <v>1558</v>
          </cell>
          <cell r="H70" t="str">
            <v>31298.5</v>
          </cell>
          <cell r="I70" t="str">
            <v>1543</v>
          </cell>
          <cell r="J70" t="str">
            <v>31006.5</v>
          </cell>
          <cell r="K70" t="str">
            <v>62305</v>
          </cell>
        </row>
        <row r="71">
          <cell r="E71" t="str">
            <v>闽GY3311</v>
          </cell>
          <cell r="F71" t="str">
            <v>291</v>
          </cell>
          <cell r="G71" t="str">
            <v>1086</v>
          </cell>
          <cell r="H71" t="str">
            <v>22376.4</v>
          </cell>
          <cell r="I71" t="str">
            <v>1070</v>
          </cell>
          <cell r="J71" t="str">
            <v>21925.9</v>
          </cell>
          <cell r="K71" t="str">
            <v>44302.3</v>
          </cell>
        </row>
        <row r="72">
          <cell r="E72" t="str">
            <v>闽GY3561</v>
          </cell>
          <cell r="F72" t="str">
            <v>320</v>
          </cell>
          <cell r="G72" t="str">
            <v>1343</v>
          </cell>
          <cell r="H72" t="str">
            <v>28981.5</v>
          </cell>
          <cell r="I72" t="str">
            <v>1343</v>
          </cell>
          <cell r="J72" t="str">
            <v>28999</v>
          </cell>
          <cell r="K72" t="str">
            <v>57980.5</v>
          </cell>
        </row>
        <row r="73">
          <cell r="E73" t="str">
            <v>闽GY3699</v>
          </cell>
          <cell r="F73" t="str">
            <v>266</v>
          </cell>
          <cell r="G73" t="str">
            <v>669</v>
          </cell>
          <cell r="H73" t="str">
            <v>18926.2</v>
          </cell>
          <cell r="I73" t="str">
            <v>659</v>
          </cell>
          <cell r="J73" t="str">
            <v>18617.6</v>
          </cell>
          <cell r="K73" t="str">
            <v>37543.8</v>
          </cell>
        </row>
        <row r="74">
          <cell r="E74" t="str">
            <v>闽GY3555</v>
          </cell>
          <cell r="F74" t="str">
            <v>284</v>
          </cell>
          <cell r="G74" t="str">
            <v>1054</v>
          </cell>
          <cell r="H74" t="str">
            <v>23037.3</v>
          </cell>
          <cell r="I74" t="str">
            <v>1050</v>
          </cell>
          <cell r="J74" t="str">
            <v>22919</v>
          </cell>
          <cell r="K74" t="str">
            <v>45956.3</v>
          </cell>
        </row>
        <row r="75">
          <cell r="E75" t="str">
            <v>闽GY3991</v>
          </cell>
          <cell r="F75" t="str">
            <v>352</v>
          </cell>
          <cell r="G75" t="str">
            <v>1687</v>
          </cell>
          <cell r="H75" t="str">
            <v>47235.8</v>
          </cell>
          <cell r="I75" t="str">
            <v>1668</v>
          </cell>
          <cell r="J75" t="str">
            <v>46711.1</v>
          </cell>
          <cell r="K75" t="str">
            <v>93946.9</v>
          </cell>
        </row>
        <row r="76">
          <cell r="E76" t="str">
            <v>闽GY2868</v>
          </cell>
          <cell r="F76" t="str">
            <v>359</v>
          </cell>
          <cell r="G76" t="str">
            <v>4474</v>
          </cell>
          <cell r="H76" t="str">
            <v>36705.45</v>
          </cell>
          <cell r="I76" t="str">
            <v>4480</v>
          </cell>
          <cell r="J76" t="str">
            <v>36719.85</v>
          </cell>
          <cell r="K76" t="str">
            <v>73425.3</v>
          </cell>
        </row>
        <row r="77">
          <cell r="E77" t="str">
            <v>闽GY2876</v>
          </cell>
          <cell r="F77" t="str">
            <v>332</v>
          </cell>
          <cell r="G77" t="str">
            <v>4033</v>
          </cell>
          <cell r="H77" t="str">
            <v>33070.6</v>
          </cell>
          <cell r="I77" t="str">
            <v>4045</v>
          </cell>
          <cell r="J77" t="str">
            <v>33169</v>
          </cell>
          <cell r="K77" t="str">
            <v>66239.6</v>
          </cell>
        </row>
        <row r="78">
          <cell r="E78" t="str">
            <v>闽GY2737</v>
          </cell>
          <cell r="F78" t="str">
            <v>356</v>
          </cell>
          <cell r="G78" t="str">
            <v>4280</v>
          </cell>
          <cell r="H78" t="str">
            <v>35096</v>
          </cell>
          <cell r="I78" t="str">
            <v>4280</v>
          </cell>
          <cell r="J78" t="str">
            <v>35096</v>
          </cell>
          <cell r="K78" t="str">
            <v>70192</v>
          </cell>
        </row>
        <row r="79">
          <cell r="E79" t="str">
            <v>闽GY2817</v>
          </cell>
          <cell r="F79" t="str">
            <v>365</v>
          </cell>
          <cell r="G79" t="str">
            <v>4659</v>
          </cell>
          <cell r="H79" t="str">
            <v>38203.8</v>
          </cell>
          <cell r="I79" t="str">
            <v>4673</v>
          </cell>
          <cell r="J79" t="str">
            <v>38318.6</v>
          </cell>
          <cell r="K79" t="str">
            <v>76522.4</v>
          </cell>
        </row>
        <row r="80">
          <cell r="E80" t="str">
            <v>闽GY2250</v>
          </cell>
          <cell r="F80" t="str">
            <v>356</v>
          </cell>
          <cell r="G80" t="str">
            <v>4538</v>
          </cell>
          <cell r="H80" t="str">
            <v>37240.6</v>
          </cell>
          <cell r="I80" t="str">
            <v>4554</v>
          </cell>
          <cell r="J80" t="str">
            <v>37342.8</v>
          </cell>
          <cell r="K80" t="str">
            <v>74583.4</v>
          </cell>
        </row>
        <row r="81">
          <cell r="E81" t="str">
            <v>闽GY2888</v>
          </cell>
          <cell r="F81" t="str">
            <v>355</v>
          </cell>
          <cell r="G81" t="str">
            <v>3029</v>
          </cell>
          <cell r="H81" t="str">
            <v>25217.1</v>
          </cell>
          <cell r="I81" t="str">
            <v>2963</v>
          </cell>
          <cell r="J81" t="str">
            <v>24275.7</v>
          </cell>
          <cell r="K81" t="str">
            <v>49492.8</v>
          </cell>
        </row>
        <row r="82">
          <cell r="E82" t="str">
            <v>闽GY2852</v>
          </cell>
          <cell r="F82" t="str">
            <v>279</v>
          </cell>
          <cell r="G82" t="str">
            <v>2260</v>
          </cell>
          <cell r="H82" t="str">
            <v>18543.4</v>
          </cell>
          <cell r="I82" t="str">
            <v>2267</v>
          </cell>
          <cell r="J82" t="str">
            <v>18589.4</v>
          </cell>
          <cell r="K82" t="str">
            <v>37132.8</v>
          </cell>
        </row>
        <row r="83">
          <cell r="E83" t="str">
            <v>闽GY2823</v>
          </cell>
          <cell r="F83" t="str">
            <v>338</v>
          </cell>
          <cell r="G83" t="str">
            <v>4508</v>
          </cell>
          <cell r="H83" t="str">
            <v>32784.25</v>
          </cell>
          <cell r="I83" t="str">
            <v>4480</v>
          </cell>
          <cell r="J83" t="str">
            <v>32480</v>
          </cell>
          <cell r="K83" t="str">
            <v>65264.25</v>
          </cell>
        </row>
        <row r="84">
          <cell r="E84" t="str">
            <v>闽GY2883</v>
          </cell>
          <cell r="F84" t="str">
            <v>350</v>
          </cell>
          <cell r="G84" t="str">
            <v>4100</v>
          </cell>
          <cell r="H84" t="str">
            <v>33620</v>
          </cell>
          <cell r="I84" t="str">
            <v>4105</v>
          </cell>
          <cell r="J84" t="str">
            <v>33661</v>
          </cell>
          <cell r="K84" t="str">
            <v>67281</v>
          </cell>
        </row>
        <row r="85">
          <cell r="E85" t="str">
            <v>闽GY2850</v>
          </cell>
          <cell r="F85" t="str">
            <v>365</v>
          </cell>
          <cell r="G85" t="str">
            <v>5171</v>
          </cell>
          <cell r="H85" t="str">
            <v>37736.8</v>
          </cell>
          <cell r="I85" t="str">
            <v>5117</v>
          </cell>
          <cell r="J85" t="str">
            <v>37095.55</v>
          </cell>
          <cell r="K85" t="str">
            <v>74832.35</v>
          </cell>
        </row>
        <row r="86">
          <cell r="E86" t="str">
            <v>闽GY2889</v>
          </cell>
          <cell r="F86" t="str">
            <v>357</v>
          </cell>
          <cell r="G86" t="str">
            <v>5061</v>
          </cell>
          <cell r="H86" t="str">
            <v>36745.8</v>
          </cell>
          <cell r="I86" t="str">
            <v>5036</v>
          </cell>
          <cell r="J86" t="str">
            <v>36510.55</v>
          </cell>
          <cell r="K86" t="str">
            <v>73256.35</v>
          </cell>
        </row>
        <row r="87">
          <cell r="E87" t="str">
            <v>闽GY2833</v>
          </cell>
          <cell r="F87" t="str">
            <v>357</v>
          </cell>
          <cell r="G87" t="str">
            <v>5010</v>
          </cell>
          <cell r="H87" t="str">
            <v>36525</v>
          </cell>
          <cell r="I87" t="str">
            <v>4971</v>
          </cell>
          <cell r="J87" t="str">
            <v>36039.75</v>
          </cell>
          <cell r="K87" t="str">
            <v>72564.75</v>
          </cell>
        </row>
        <row r="88">
          <cell r="E88" t="str">
            <v>闽GY2858</v>
          </cell>
          <cell r="F88" t="str">
            <v>353</v>
          </cell>
          <cell r="G88" t="str">
            <v>4851</v>
          </cell>
          <cell r="H88" t="str">
            <v>35210.25</v>
          </cell>
          <cell r="I88" t="str">
            <v>4839</v>
          </cell>
          <cell r="J88" t="str">
            <v>35083.7</v>
          </cell>
          <cell r="K88" t="str">
            <v>70293.95</v>
          </cell>
        </row>
        <row r="89">
          <cell r="E89" t="str">
            <v>闽GY2856</v>
          </cell>
          <cell r="F89" t="str">
            <v>365</v>
          </cell>
          <cell r="G89" t="str">
            <v>4993</v>
          </cell>
          <cell r="H89" t="str">
            <v>36259.55</v>
          </cell>
          <cell r="I89" t="str">
            <v>4979</v>
          </cell>
          <cell r="J89" t="str">
            <v>36097.3</v>
          </cell>
          <cell r="K89" t="str">
            <v>72356.85</v>
          </cell>
        </row>
        <row r="90">
          <cell r="E90" t="str">
            <v>闽GY2835</v>
          </cell>
          <cell r="F90" t="str">
            <v>365</v>
          </cell>
          <cell r="G90" t="str">
            <v>5156</v>
          </cell>
          <cell r="H90" t="str">
            <v>37484.15</v>
          </cell>
          <cell r="I90" t="str">
            <v>5099</v>
          </cell>
          <cell r="J90" t="str">
            <v>36969.65</v>
          </cell>
          <cell r="K90" t="str">
            <v>74453.8</v>
          </cell>
        </row>
        <row r="91">
          <cell r="E91" t="str">
            <v>闽GY2877</v>
          </cell>
          <cell r="F91" t="str">
            <v>331</v>
          </cell>
          <cell r="G91" t="str">
            <v>3631.5</v>
          </cell>
          <cell r="H91" t="str">
            <v>72266.85</v>
          </cell>
          <cell r="I91" t="str">
            <v>0</v>
          </cell>
          <cell r="J91" t="str">
            <v>0</v>
          </cell>
          <cell r="K91" t="str">
            <v>72266.85</v>
          </cell>
        </row>
        <row r="92">
          <cell r="E92" t="str">
            <v>闽GY2996</v>
          </cell>
          <cell r="F92" t="str">
            <v>359</v>
          </cell>
          <cell r="G92" t="str">
            <v>3693</v>
          </cell>
          <cell r="H92" t="str">
            <v>73490.7</v>
          </cell>
          <cell r="I92" t="str">
            <v>0</v>
          </cell>
          <cell r="J92" t="str">
            <v>0</v>
          </cell>
          <cell r="K92" t="str">
            <v>73490.7</v>
          </cell>
        </row>
        <row r="93">
          <cell r="E93" t="str">
            <v>闽GY2872</v>
          </cell>
          <cell r="F93" t="str">
            <v>304</v>
          </cell>
          <cell r="G93" t="str">
            <v>2695.5</v>
          </cell>
          <cell r="H93" t="str">
            <v>53640.45</v>
          </cell>
          <cell r="I93" t="str">
            <v>0</v>
          </cell>
          <cell r="J93" t="str">
            <v>0</v>
          </cell>
          <cell r="K93" t="str">
            <v>53640.45</v>
          </cell>
        </row>
        <row r="94">
          <cell r="E94" t="str">
            <v>闽GY2881</v>
          </cell>
          <cell r="F94" t="str">
            <v>362</v>
          </cell>
          <cell r="G94" t="str">
            <v>4216</v>
          </cell>
          <cell r="H94" t="str">
            <v>83898.4</v>
          </cell>
          <cell r="I94" t="str">
            <v>0</v>
          </cell>
          <cell r="J94" t="str">
            <v>0</v>
          </cell>
          <cell r="K94" t="str">
            <v>83898.4</v>
          </cell>
        </row>
        <row r="95">
          <cell r="E95" t="str">
            <v>闽GY2997</v>
          </cell>
          <cell r="F95" t="str">
            <v>342</v>
          </cell>
          <cell r="G95" t="str">
            <v>3663</v>
          </cell>
          <cell r="H95" t="str">
            <v>72893.7</v>
          </cell>
          <cell r="I95" t="str">
            <v>0</v>
          </cell>
          <cell r="J95" t="str">
            <v>0</v>
          </cell>
          <cell r="K95" t="str">
            <v>72893.7</v>
          </cell>
        </row>
        <row r="96">
          <cell r="E96" t="str">
            <v>闽GY2882</v>
          </cell>
          <cell r="F96" t="str">
            <v>360</v>
          </cell>
          <cell r="G96" t="str">
            <v>4165</v>
          </cell>
          <cell r="H96" t="str">
            <v>82883.5</v>
          </cell>
          <cell r="I96" t="str">
            <v>0</v>
          </cell>
          <cell r="J96" t="str">
            <v>0</v>
          </cell>
          <cell r="K96" t="str">
            <v>82883.5</v>
          </cell>
        </row>
        <row r="97">
          <cell r="E97" t="str">
            <v>闽GY2871</v>
          </cell>
          <cell r="F97" t="str">
            <v>357</v>
          </cell>
          <cell r="G97" t="str">
            <v>4143</v>
          </cell>
          <cell r="H97" t="str">
            <v>82445.7</v>
          </cell>
          <cell r="I97" t="str">
            <v>0</v>
          </cell>
          <cell r="J97" t="str">
            <v>0</v>
          </cell>
          <cell r="K97" t="str">
            <v>82445.7</v>
          </cell>
        </row>
        <row r="98">
          <cell r="E98" t="str">
            <v>闽GY2999</v>
          </cell>
          <cell r="F98" t="str">
            <v>333</v>
          </cell>
          <cell r="G98" t="str">
            <v>3699</v>
          </cell>
          <cell r="H98" t="str">
            <v>73610.1</v>
          </cell>
          <cell r="I98" t="str">
            <v>0</v>
          </cell>
          <cell r="J98" t="str">
            <v>0</v>
          </cell>
          <cell r="K98" t="str">
            <v>73610.1</v>
          </cell>
        </row>
        <row r="99">
          <cell r="E99" t="str">
            <v>闽GY2870</v>
          </cell>
          <cell r="F99" t="str">
            <v>358</v>
          </cell>
          <cell r="G99" t="str">
            <v>3945</v>
          </cell>
          <cell r="H99" t="str">
            <v>78505.5</v>
          </cell>
          <cell r="I99" t="str">
            <v>0</v>
          </cell>
          <cell r="J99" t="str">
            <v>0</v>
          </cell>
          <cell r="K99" t="str">
            <v>78505.5</v>
          </cell>
        </row>
        <row r="100">
          <cell r="E100" t="str">
            <v>闽GY2988</v>
          </cell>
          <cell r="F100" t="str">
            <v>360</v>
          </cell>
          <cell r="G100" t="str">
            <v>3956.5</v>
          </cell>
          <cell r="H100" t="str">
            <v>78734.35</v>
          </cell>
          <cell r="I100" t="str">
            <v>0</v>
          </cell>
          <cell r="J100" t="str">
            <v>0</v>
          </cell>
          <cell r="K100" t="str">
            <v>78734.35</v>
          </cell>
        </row>
        <row r="101">
          <cell r="E101" t="str">
            <v>闽GY2890</v>
          </cell>
          <cell r="F101" t="str">
            <v>352</v>
          </cell>
          <cell r="G101" t="str">
            <v>4095.5</v>
          </cell>
          <cell r="H101" t="str">
            <v>81500.45</v>
          </cell>
          <cell r="I101" t="str">
            <v>0</v>
          </cell>
          <cell r="J101" t="str">
            <v>0</v>
          </cell>
          <cell r="K101" t="str">
            <v>81500.45</v>
          </cell>
        </row>
        <row r="102">
          <cell r="E102" t="str">
            <v>闽GY2880</v>
          </cell>
          <cell r="F102" t="str">
            <v>350</v>
          </cell>
          <cell r="G102" t="str">
            <v>2856</v>
          </cell>
          <cell r="H102" t="str">
            <v>56834.4</v>
          </cell>
          <cell r="I102" t="str">
            <v>0</v>
          </cell>
          <cell r="J102" t="str">
            <v>0</v>
          </cell>
          <cell r="K102" t="str">
            <v>56834.4</v>
          </cell>
        </row>
        <row r="103">
          <cell r="E103" t="str">
            <v>闽GY2998</v>
          </cell>
          <cell r="F103" t="str">
            <v>347</v>
          </cell>
          <cell r="G103" t="str">
            <v>3953</v>
          </cell>
          <cell r="H103" t="str">
            <v>78664.7</v>
          </cell>
          <cell r="I103" t="str">
            <v>0</v>
          </cell>
          <cell r="J103" t="str">
            <v>0</v>
          </cell>
          <cell r="K103" t="str">
            <v>78664.7</v>
          </cell>
        </row>
        <row r="104">
          <cell r="E104" t="str">
            <v>闽GY2885</v>
          </cell>
          <cell r="F104" t="str">
            <v>340</v>
          </cell>
          <cell r="G104" t="str">
            <v>3980.5</v>
          </cell>
          <cell r="H104" t="str">
            <v>79211.95</v>
          </cell>
          <cell r="I104" t="str">
            <v>0</v>
          </cell>
          <cell r="J104" t="str">
            <v>0</v>
          </cell>
          <cell r="K104" t="str">
            <v>79211.95</v>
          </cell>
        </row>
        <row r="105">
          <cell r="E105" t="str">
            <v>闽GY2887</v>
          </cell>
          <cell r="F105" t="str">
            <v>362</v>
          </cell>
          <cell r="G105" t="str">
            <v>4119</v>
          </cell>
          <cell r="H105" t="str">
            <v>81968.1</v>
          </cell>
          <cell r="I105" t="str">
            <v>0</v>
          </cell>
          <cell r="J105" t="str">
            <v>0</v>
          </cell>
          <cell r="K105" t="str">
            <v>81968.1</v>
          </cell>
        </row>
        <row r="106">
          <cell r="E106" t="str">
            <v>闽GY2989</v>
          </cell>
          <cell r="F106" t="str">
            <v>363</v>
          </cell>
          <cell r="G106" t="str">
            <v>4229</v>
          </cell>
          <cell r="H106" t="str">
            <v>84157.1</v>
          </cell>
          <cell r="I106" t="str">
            <v>0</v>
          </cell>
          <cell r="J106" t="str">
            <v>0</v>
          </cell>
          <cell r="K106" t="str">
            <v>84157.1</v>
          </cell>
        </row>
        <row r="107">
          <cell r="E107" t="str">
            <v>闽GY2986</v>
          </cell>
          <cell r="F107" t="str">
            <v>351</v>
          </cell>
          <cell r="G107" t="str">
            <v>3861.5</v>
          </cell>
          <cell r="H107" t="str">
            <v>76843.85</v>
          </cell>
          <cell r="I107" t="str">
            <v>0</v>
          </cell>
          <cell r="J107" t="str">
            <v>0</v>
          </cell>
          <cell r="K107" t="str">
            <v>76843.85</v>
          </cell>
        </row>
        <row r="108">
          <cell r="E108" t="str">
            <v>闽GY2875</v>
          </cell>
          <cell r="F108" t="str">
            <v>346</v>
          </cell>
          <cell r="G108" t="str">
            <v>3921.5</v>
          </cell>
          <cell r="H108" t="str">
            <v>78037.85</v>
          </cell>
          <cell r="I108" t="str">
            <v>0</v>
          </cell>
          <cell r="J108" t="str">
            <v>0</v>
          </cell>
          <cell r="K108" t="str">
            <v>78037.85</v>
          </cell>
        </row>
        <row r="109">
          <cell r="E109" t="str">
            <v>闽GY2993</v>
          </cell>
          <cell r="F109" t="str">
            <v>364</v>
          </cell>
          <cell r="G109" t="str">
            <v>4039</v>
          </cell>
          <cell r="H109" t="str">
            <v>80376.1</v>
          </cell>
          <cell r="I109" t="str">
            <v>0</v>
          </cell>
          <cell r="J109" t="str">
            <v>0</v>
          </cell>
          <cell r="K109" t="str">
            <v>80376.1</v>
          </cell>
        </row>
        <row r="110">
          <cell r="E110" t="str">
            <v>闽GY2992</v>
          </cell>
          <cell r="F110" t="str">
            <v>345</v>
          </cell>
          <cell r="G110" t="str">
            <v>4034</v>
          </cell>
          <cell r="H110" t="str">
            <v>80276.6</v>
          </cell>
          <cell r="I110" t="str">
            <v>0</v>
          </cell>
          <cell r="J110" t="str">
            <v>0</v>
          </cell>
          <cell r="K110" t="str">
            <v>80276.6</v>
          </cell>
        </row>
        <row r="111">
          <cell r="E111" t="str">
            <v>闽GY2869</v>
          </cell>
          <cell r="F111" t="str">
            <v>310</v>
          </cell>
          <cell r="G111" t="str">
            <v>3908</v>
          </cell>
          <cell r="H111" t="str">
            <v>53508.45</v>
          </cell>
          <cell r="I111" t="str">
            <v>207</v>
          </cell>
          <cell r="J111" t="str">
            <v>1436.85</v>
          </cell>
          <cell r="K111" t="str">
            <v>54945.3</v>
          </cell>
        </row>
        <row r="112">
          <cell r="E112" t="str">
            <v>闽GY2851</v>
          </cell>
          <cell r="F112" t="str">
            <v>362</v>
          </cell>
          <cell r="G112" t="str">
            <v>5072</v>
          </cell>
          <cell r="H112" t="str">
            <v>36880</v>
          </cell>
          <cell r="I112" t="str">
            <v>5046</v>
          </cell>
          <cell r="J112" t="str">
            <v>36583.5</v>
          </cell>
          <cell r="K112" t="str">
            <v>73463.5</v>
          </cell>
        </row>
        <row r="113">
          <cell r="E113" t="str">
            <v>闽GY2820</v>
          </cell>
          <cell r="F113" t="str">
            <v>320</v>
          </cell>
          <cell r="G113" t="str">
            <v>4446</v>
          </cell>
          <cell r="H113" t="str">
            <v>60840.8</v>
          </cell>
          <cell r="I113" t="str">
            <v>229</v>
          </cell>
          <cell r="J113" t="str">
            <v>1600</v>
          </cell>
          <cell r="K113" t="str">
            <v>62440.8</v>
          </cell>
        </row>
        <row r="114">
          <cell r="E114" t="str">
            <v>闽GY2865</v>
          </cell>
          <cell r="F114" t="str">
            <v>327</v>
          </cell>
          <cell r="G114" t="str">
            <v>4188.5</v>
          </cell>
          <cell r="H114" t="str">
            <v>59502.85</v>
          </cell>
          <cell r="I114" t="str">
            <v>204</v>
          </cell>
          <cell r="J114" t="str">
            <v>1407</v>
          </cell>
          <cell r="K114" t="str">
            <v>60909.85</v>
          </cell>
        </row>
        <row r="115">
          <cell r="E115" t="str">
            <v>闽GY2857</v>
          </cell>
          <cell r="F115" t="str">
            <v>319</v>
          </cell>
          <cell r="G115" t="str">
            <v>4246</v>
          </cell>
          <cell r="H115" t="str">
            <v>56675.85</v>
          </cell>
          <cell r="I115" t="str">
            <v>197</v>
          </cell>
          <cell r="J115" t="str">
            <v>1370.05</v>
          </cell>
          <cell r="K115" t="str">
            <v>58045.9</v>
          </cell>
        </row>
        <row r="116">
          <cell r="E116" t="str">
            <v>闽GY2837</v>
          </cell>
          <cell r="F116" t="str">
            <v>358</v>
          </cell>
          <cell r="G116" t="str">
            <v>4847.5</v>
          </cell>
          <cell r="H116" t="str">
            <v>64365.8</v>
          </cell>
          <cell r="I116" t="str">
            <v>651</v>
          </cell>
          <cell r="J116" t="str">
            <v>4653.95</v>
          </cell>
          <cell r="K116" t="str">
            <v>69019.75</v>
          </cell>
        </row>
        <row r="117">
          <cell r="E117" t="str">
            <v>闽GY2855</v>
          </cell>
          <cell r="F117" t="str">
            <v>335</v>
          </cell>
          <cell r="G117" t="str">
            <v>4722.5</v>
          </cell>
          <cell r="H117" t="str">
            <v>61472.85</v>
          </cell>
          <cell r="I117" t="str">
            <v>766</v>
          </cell>
          <cell r="J117" t="str">
            <v>6047.05</v>
          </cell>
          <cell r="K117" t="str">
            <v>67519.9</v>
          </cell>
        </row>
        <row r="118">
          <cell r="E118" t="str">
            <v>闽GY2821</v>
          </cell>
          <cell r="F118" t="str">
            <v>338</v>
          </cell>
          <cell r="G118" t="str">
            <v>4729</v>
          </cell>
          <cell r="H118" t="str">
            <v>63889</v>
          </cell>
          <cell r="I118" t="str">
            <v>300</v>
          </cell>
          <cell r="J118" t="str">
            <v>2101.2</v>
          </cell>
          <cell r="K118" t="str">
            <v>65990.2</v>
          </cell>
        </row>
        <row r="119">
          <cell r="E119" t="str">
            <v>闽GY2825</v>
          </cell>
          <cell r="F119" t="str">
            <v>288</v>
          </cell>
          <cell r="G119" t="str">
            <v>3758.5</v>
          </cell>
          <cell r="H119" t="str">
            <v>51214.65</v>
          </cell>
          <cell r="I119" t="str">
            <v>210</v>
          </cell>
          <cell r="J119" t="str">
            <v>1460.05</v>
          </cell>
          <cell r="K119" t="str">
            <v>52674.7</v>
          </cell>
        </row>
        <row r="120">
          <cell r="E120" t="str">
            <v>闽GY3315</v>
          </cell>
          <cell r="F120" t="str">
            <v>313</v>
          </cell>
          <cell r="G120" t="str">
            <v>1701</v>
          </cell>
          <cell r="H120" t="str">
            <v>21092.4</v>
          </cell>
          <cell r="I120" t="str">
            <v>1700</v>
          </cell>
          <cell r="J120" t="str">
            <v>21080</v>
          </cell>
          <cell r="K120" t="str">
            <v>42172.4</v>
          </cell>
        </row>
        <row r="121">
          <cell r="E121" t="str">
            <v>闽GY3332</v>
          </cell>
          <cell r="F121" t="str">
            <v>216</v>
          </cell>
          <cell r="G121" t="str">
            <v>2158</v>
          </cell>
          <cell r="H121" t="str">
            <v>17643.85</v>
          </cell>
          <cell r="I121" t="str">
            <v>2157</v>
          </cell>
          <cell r="J121" t="str">
            <v>17631.45</v>
          </cell>
          <cell r="K121" t="str">
            <v>35275.3</v>
          </cell>
        </row>
        <row r="122">
          <cell r="E122" t="str">
            <v>闽GY3361</v>
          </cell>
          <cell r="F122" t="str">
            <v>310</v>
          </cell>
          <cell r="G122" t="str">
            <v>2398</v>
          </cell>
          <cell r="H122" t="str">
            <v>29735.2</v>
          </cell>
          <cell r="I122" t="str">
            <v>2398</v>
          </cell>
          <cell r="J122" t="str">
            <v>29735.2</v>
          </cell>
          <cell r="K122" t="str">
            <v>59470.4</v>
          </cell>
        </row>
        <row r="123">
          <cell r="E123" t="str">
            <v>闽GY3367</v>
          </cell>
          <cell r="F123" t="str">
            <v>240</v>
          </cell>
          <cell r="G123" t="str">
            <v>2109</v>
          </cell>
          <cell r="H123" t="str">
            <v>20935.65</v>
          </cell>
          <cell r="I123" t="str">
            <v>2109</v>
          </cell>
          <cell r="J123" t="str">
            <v>20935.65</v>
          </cell>
          <cell r="K123" t="str">
            <v>41871.3</v>
          </cell>
        </row>
        <row r="124">
          <cell r="E124" t="str">
            <v>闽GY3371</v>
          </cell>
          <cell r="F124" t="str">
            <v>303</v>
          </cell>
          <cell r="G124" t="str">
            <v>2341</v>
          </cell>
          <cell r="H124" t="str">
            <v>29028.4</v>
          </cell>
          <cell r="I124" t="str">
            <v>2341</v>
          </cell>
          <cell r="J124" t="str">
            <v>29028.4</v>
          </cell>
          <cell r="K124" t="str">
            <v>58056.8</v>
          </cell>
        </row>
        <row r="125">
          <cell r="E125" t="str">
            <v>闽GY3397</v>
          </cell>
          <cell r="F125" t="str">
            <v>305</v>
          </cell>
          <cell r="G125" t="str">
            <v>2386</v>
          </cell>
          <cell r="H125" t="str">
            <v>29485.9</v>
          </cell>
          <cell r="I125" t="str">
            <v>2384</v>
          </cell>
          <cell r="J125" t="str">
            <v>29461.1</v>
          </cell>
          <cell r="K125" t="str">
            <v>58947</v>
          </cell>
        </row>
        <row r="126">
          <cell r="E126" t="str">
            <v>闽GY3756</v>
          </cell>
          <cell r="F126" t="str">
            <v>310</v>
          </cell>
          <cell r="G126" t="str">
            <v>4159</v>
          </cell>
          <cell r="H126" t="str">
            <v>23773.3</v>
          </cell>
          <cell r="I126" t="str">
            <v>4159</v>
          </cell>
          <cell r="J126" t="str">
            <v>23773.3</v>
          </cell>
          <cell r="K126" t="str">
            <v>47546.6</v>
          </cell>
        </row>
        <row r="127">
          <cell r="E127" t="str">
            <v>闽GY3767</v>
          </cell>
          <cell r="F127" t="str">
            <v>252</v>
          </cell>
          <cell r="G127" t="str">
            <v>1843</v>
          </cell>
          <cell r="H127" t="str">
            <v>22772.8</v>
          </cell>
          <cell r="I127" t="str">
            <v>1843</v>
          </cell>
          <cell r="J127" t="str">
            <v>22772.8</v>
          </cell>
          <cell r="K127" t="str">
            <v>45545.6</v>
          </cell>
        </row>
        <row r="128">
          <cell r="E128" t="str">
            <v>闽GY3773</v>
          </cell>
          <cell r="F128" t="str">
            <v>304</v>
          </cell>
          <cell r="G128" t="str">
            <v>1322</v>
          </cell>
          <cell r="H128" t="str">
            <v>16382.75</v>
          </cell>
          <cell r="I128" t="str">
            <v>1322</v>
          </cell>
          <cell r="J128" t="str">
            <v>16382.75</v>
          </cell>
          <cell r="K128" t="str">
            <v>32765.5</v>
          </cell>
        </row>
        <row r="129">
          <cell r="E129" t="str">
            <v>闽GY3776</v>
          </cell>
          <cell r="F129" t="str">
            <v>227</v>
          </cell>
          <cell r="G129" t="str">
            <v>2468</v>
          </cell>
          <cell r="H129" t="str">
            <v>18111.05</v>
          </cell>
          <cell r="I129" t="str">
            <v>2465</v>
          </cell>
          <cell r="J129" t="str">
            <v>18073.85</v>
          </cell>
          <cell r="K129" t="str">
            <v>36184.9</v>
          </cell>
        </row>
        <row r="130">
          <cell r="E130" t="str">
            <v>闽GY1887</v>
          </cell>
          <cell r="F130" t="str">
            <v>13</v>
          </cell>
          <cell r="G130" t="str">
            <v>29</v>
          </cell>
          <cell r="H130" t="str">
            <v>728</v>
          </cell>
          <cell r="I130" t="str">
            <v>29</v>
          </cell>
          <cell r="J130" t="str">
            <v>728</v>
          </cell>
          <cell r="K130" t="str">
            <v>1456</v>
          </cell>
        </row>
        <row r="131">
          <cell r="E131" t="str">
            <v>闽GY1890</v>
          </cell>
          <cell r="F131" t="str">
            <v>21</v>
          </cell>
          <cell r="G131" t="str">
            <v>29</v>
          </cell>
          <cell r="H131" t="str">
            <v>969.3</v>
          </cell>
          <cell r="I131" t="str">
            <v>29</v>
          </cell>
          <cell r="J131" t="str">
            <v>969.3</v>
          </cell>
          <cell r="K131" t="str">
            <v>1938.6</v>
          </cell>
        </row>
        <row r="132">
          <cell r="E132" t="str">
            <v>闽GY1886</v>
          </cell>
          <cell r="F132" t="str">
            <v>330</v>
          </cell>
          <cell r="G132" t="str">
            <v>787</v>
          </cell>
          <cell r="H132" t="str">
            <v>18514.75</v>
          </cell>
          <cell r="I132" t="str">
            <v>761</v>
          </cell>
          <cell r="J132" t="str">
            <v>17277.5</v>
          </cell>
          <cell r="K132" t="str">
            <v>35792.25</v>
          </cell>
        </row>
        <row r="133">
          <cell r="E133" t="str">
            <v>闽GY1810</v>
          </cell>
          <cell r="F133" t="str">
            <v>310</v>
          </cell>
          <cell r="G133" t="str">
            <v>908</v>
          </cell>
          <cell r="H133" t="str">
            <v>17036.9</v>
          </cell>
          <cell r="I133" t="str">
            <v>906</v>
          </cell>
          <cell r="J133" t="str">
            <v>16983.45</v>
          </cell>
          <cell r="K133" t="str">
            <v>34020.35</v>
          </cell>
        </row>
        <row r="134">
          <cell r="E134" t="str">
            <v>闽GY3363</v>
          </cell>
          <cell r="F134" t="str">
            <v>351</v>
          </cell>
          <cell r="G134" t="str">
            <v>3924</v>
          </cell>
          <cell r="H134" t="str">
            <v>49685</v>
          </cell>
          <cell r="I134" t="str">
            <v>3922</v>
          </cell>
          <cell r="J134" t="str">
            <v>50514.5</v>
          </cell>
          <cell r="K134" t="str">
            <v>100199.5</v>
          </cell>
        </row>
        <row r="135">
          <cell r="E135" t="str">
            <v>闽GY3526</v>
          </cell>
          <cell r="F135" t="str">
            <v>347</v>
          </cell>
          <cell r="G135" t="str">
            <v>3900</v>
          </cell>
          <cell r="H135" t="str">
            <v>49791.35</v>
          </cell>
          <cell r="I135" t="str">
            <v>3900</v>
          </cell>
          <cell r="J135" t="str">
            <v>50650.15</v>
          </cell>
          <cell r="K135" t="str">
            <v>100441.5</v>
          </cell>
        </row>
        <row r="136">
          <cell r="E136" t="str">
            <v>闽GY3375</v>
          </cell>
          <cell r="F136" t="str">
            <v>327</v>
          </cell>
          <cell r="G136" t="str">
            <v>2467</v>
          </cell>
          <cell r="H136" t="str">
            <v>32695.4</v>
          </cell>
          <cell r="I136" t="str">
            <v>2430</v>
          </cell>
          <cell r="J136" t="str">
            <v>31743.2</v>
          </cell>
          <cell r="K136" t="str">
            <v>64438.6</v>
          </cell>
        </row>
        <row r="137">
          <cell r="E137" t="str">
            <v>闽GY3513</v>
          </cell>
          <cell r="F137" t="str">
            <v>346</v>
          </cell>
          <cell r="G137" t="str">
            <v>2935</v>
          </cell>
          <cell r="H137" t="str">
            <v>39625.6</v>
          </cell>
          <cell r="I137" t="str">
            <v>2897</v>
          </cell>
          <cell r="J137" t="str">
            <v>38636.3</v>
          </cell>
          <cell r="K137" t="str">
            <v>78261.9</v>
          </cell>
        </row>
        <row r="138">
          <cell r="E138" t="str">
            <v>闽GY2638</v>
          </cell>
          <cell r="F138" t="str">
            <v>12</v>
          </cell>
          <cell r="G138" t="str">
            <v>20</v>
          </cell>
          <cell r="H138" t="str">
            <v>584</v>
          </cell>
          <cell r="I138" t="str">
            <v>20</v>
          </cell>
          <cell r="J138" t="str">
            <v>584</v>
          </cell>
          <cell r="K138" t="str">
            <v>1168</v>
          </cell>
        </row>
        <row r="139">
          <cell r="E139" t="str">
            <v>闽GY2663</v>
          </cell>
          <cell r="F139" t="str">
            <v>17</v>
          </cell>
          <cell r="G139" t="str">
            <v>29</v>
          </cell>
          <cell r="H139" t="str">
            <v>978.2</v>
          </cell>
          <cell r="I139" t="str">
            <v>29</v>
          </cell>
          <cell r="J139" t="str">
            <v>978.2</v>
          </cell>
          <cell r="K139" t="str">
            <v>1956.4</v>
          </cell>
        </row>
        <row r="140">
          <cell r="E140" t="str">
            <v>闽GY3586</v>
          </cell>
          <cell r="F140" t="str">
            <v>149</v>
          </cell>
          <cell r="G140" t="str">
            <v>1078</v>
          </cell>
          <cell r="H140" t="str">
            <v>15528.2</v>
          </cell>
          <cell r="I140" t="str">
            <v>1076</v>
          </cell>
          <cell r="J140" t="str">
            <v>15499.4</v>
          </cell>
          <cell r="K140" t="str">
            <v>31027.6</v>
          </cell>
        </row>
        <row r="141">
          <cell r="E141" t="str">
            <v>闽GY3552</v>
          </cell>
          <cell r="F141" t="str">
            <v>209</v>
          </cell>
          <cell r="G141" t="str">
            <v>1506</v>
          </cell>
          <cell r="H141" t="str">
            <v>21699.2</v>
          </cell>
          <cell r="I141" t="str">
            <v>1502</v>
          </cell>
          <cell r="J141" t="str">
            <v>21641.6</v>
          </cell>
          <cell r="K141" t="str">
            <v>43340.8</v>
          </cell>
        </row>
        <row r="142">
          <cell r="E142" t="str">
            <v>闽GY3587</v>
          </cell>
          <cell r="F142" t="str">
            <v>361</v>
          </cell>
          <cell r="G142" t="str">
            <v>2604</v>
          </cell>
          <cell r="H142" t="str">
            <v>37505.1</v>
          </cell>
          <cell r="I142" t="str">
            <v>2601</v>
          </cell>
          <cell r="J142" t="str">
            <v>37461.9</v>
          </cell>
          <cell r="K142" t="str">
            <v>74967</v>
          </cell>
        </row>
        <row r="143">
          <cell r="E143" t="str">
            <v>闽GY3617</v>
          </cell>
          <cell r="F143" t="str">
            <v>340</v>
          </cell>
          <cell r="G143" t="str">
            <v>2699</v>
          </cell>
          <cell r="H143" t="str">
            <v>35446.05</v>
          </cell>
          <cell r="I143" t="str">
            <v>2659</v>
          </cell>
          <cell r="J143" t="str">
            <v>34420.25</v>
          </cell>
          <cell r="K143" t="str">
            <v>69866.3</v>
          </cell>
        </row>
        <row r="144">
          <cell r="E144" t="str">
            <v>闽GY1821</v>
          </cell>
          <cell r="F144" t="str">
            <v>2</v>
          </cell>
          <cell r="G144" t="str">
            <v>6</v>
          </cell>
          <cell r="H144" t="str">
            <v>111.25</v>
          </cell>
          <cell r="I144" t="str">
            <v>6</v>
          </cell>
          <cell r="J144" t="str">
            <v>111.25</v>
          </cell>
          <cell r="K144" t="str">
            <v>222.5</v>
          </cell>
        </row>
        <row r="145">
          <cell r="E145" t="str">
            <v>闽GY2306</v>
          </cell>
          <cell r="F145" t="str">
            <v>159</v>
          </cell>
          <cell r="G145" t="str">
            <v>563</v>
          </cell>
          <cell r="H145" t="str">
            <v>10810.85</v>
          </cell>
          <cell r="I145" t="str">
            <v>560</v>
          </cell>
          <cell r="J145" t="str">
            <v>10749.85</v>
          </cell>
          <cell r="K145" t="str">
            <v>21560.7</v>
          </cell>
        </row>
        <row r="146">
          <cell r="E146" t="str">
            <v>闽GY2309</v>
          </cell>
          <cell r="F146" t="str">
            <v>181</v>
          </cell>
          <cell r="G146" t="str">
            <v>672</v>
          </cell>
          <cell r="H146" t="str">
            <v>12562.75</v>
          </cell>
          <cell r="I146" t="str">
            <v>670</v>
          </cell>
          <cell r="J146" t="str">
            <v>12518.5</v>
          </cell>
          <cell r="K146" t="str">
            <v>25081.25</v>
          </cell>
        </row>
        <row r="147">
          <cell r="E147" t="str">
            <v>闽GY3322</v>
          </cell>
          <cell r="F147" t="str">
            <v>243</v>
          </cell>
          <cell r="G147" t="str">
            <v>1685</v>
          </cell>
          <cell r="H147" t="str">
            <v>28588.05</v>
          </cell>
          <cell r="I147" t="str">
            <v>1686</v>
          </cell>
          <cell r="J147" t="str">
            <v>28568.45</v>
          </cell>
          <cell r="K147" t="str">
            <v>57156.5</v>
          </cell>
        </row>
        <row r="148">
          <cell r="E148" t="str">
            <v>闽GY3318</v>
          </cell>
          <cell r="F148" t="str">
            <v>336</v>
          </cell>
          <cell r="G148" t="str">
            <v>1311</v>
          </cell>
          <cell r="H148" t="str">
            <v>18144.85</v>
          </cell>
          <cell r="I148" t="str">
            <v>1309</v>
          </cell>
          <cell r="J148" t="str">
            <v>18118.05</v>
          </cell>
          <cell r="K148" t="str">
            <v>36262.9</v>
          </cell>
        </row>
        <row r="149">
          <cell r="E149" t="str">
            <v>闽GY5377</v>
          </cell>
          <cell r="F149" t="str">
            <v>320</v>
          </cell>
          <cell r="G149" t="str">
            <v>2116</v>
          </cell>
          <cell r="H149" t="str">
            <v>28825.85</v>
          </cell>
          <cell r="I149" t="str">
            <v>1986</v>
          </cell>
          <cell r="J149" t="str">
            <v>26122.65</v>
          </cell>
          <cell r="K149" t="str">
            <v>54948.5</v>
          </cell>
        </row>
        <row r="150">
          <cell r="E150" t="str">
            <v>闽GY3508</v>
          </cell>
          <cell r="F150" t="str">
            <v>332</v>
          </cell>
          <cell r="G150" t="str">
            <v>3475</v>
          </cell>
          <cell r="H150" t="str">
            <v>39339.1</v>
          </cell>
          <cell r="I150" t="str">
            <v>3475</v>
          </cell>
          <cell r="J150" t="str">
            <v>39339.1</v>
          </cell>
          <cell r="K150" t="str">
            <v>78678.2</v>
          </cell>
        </row>
        <row r="151">
          <cell r="E151" t="str">
            <v>闽GY5368</v>
          </cell>
          <cell r="F151" t="str">
            <v>365</v>
          </cell>
          <cell r="G151" t="str">
            <v>3797</v>
          </cell>
          <cell r="H151" t="str">
            <v>42932.1</v>
          </cell>
          <cell r="I151" t="str">
            <v>3794</v>
          </cell>
          <cell r="J151" t="str">
            <v>42900</v>
          </cell>
          <cell r="K151" t="str">
            <v>85832.1</v>
          </cell>
        </row>
        <row r="152">
          <cell r="E152" t="str">
            <v>闽GY5385</v>
          </cell>
          <cell r="F152" t="str">
            <v>331</v>
          </cell>
          <cell r="G152" t="str">
            <v>2267</v>
          </cell>
          <cell r="H152" t="str">
            <v>30956.35</v>
          </cell>
          <cell r="I152" t="str">
            <v>2095</v>
          </cell>
          <cell r="J152" t="str">
            <v>27403.55</v>
          </cell>
          <cell r="K152" t="str">
            <v>58359.9</v>
          </cell>
        </row>
        <row r="153">
          <cell r="E153" t="str">
            <v>闽GY5362</v>
          </cell>
          <cell r="F153" t="str">
            <v>310</v>
          </cell>
          <cell r="G153" t="str">
            <v>2326</v>
          </cell>
          <cell r="H153" t="str">
            <v>28543.1</v>
          </cell>
          <cell r="I153" t="str">
            <v>2307</v>
          </cell>
          <cell r="J153" t="str">
            <v>28173.2</v>
          </cell>
          <cell r="K153" t="str">
            <v>56716.3</v>
          </cell>
        </row>
        <row r="154">
          <cell r="E154" t="str">
            <v>闽GY5379</v>
          </cell>
          <cell r="F154" t="str">
            <v>308</v>
          </cell>
          <cell r="G154" t="str">
            <v>2215</v>
          </cell>
          <cell r="H154" t="str">
            <v>30171.6</v>
          </cell>
          <cell r="I154" t="str">
            <v>2152</v>
          </cell>
          <cell r="J154" t="str">
            <v>28891.9</v>
          </cell>
          <cell r="K154" t="str">
            <v>59063.5</v>
          </cell>
        </row>
        <row r="155">
          <cell r="E155" t="str">
            <v>闽GY5398</v>
          </cell>
          <cell r="F155" t="str">
            <v>364</v>
          </cell>
          <cell r="G155" t="str">
            <v>3745</v>
          </cell>
          <cell r="H155" t="str">
            <v>42381.3</v>
          </cell>
          <cell r="I155" t="str">
            <v>3744</v>
          </cell>
          <cell r="J155" t="str">
            <v>42370.6</v>
          </cell>
          <cell r="K155" t="str">
            <v>84751.9</v>
          </cell>
        </row>
        <row r="156">
          <cell r="E156" t="str">
            <v>闽GY5396</v>
          </cell>
          <cell r="F156" t="str">
            <v>365</v>
          </cell>
          <cell r="G156" t="str">
            <v>2736</v>
          </cell>
          <cell r="H156" t="str">
            <v>33489.5</v>
          </cell>
          <cell r="I156" t="str">
            <v>2725</v>
          </cell>
          <cell r="J156" t="str">
            <v>33267.6</v>
          </cell>
          <cell r="K156" t="str">
            <v>66757.1</v>
          </cell>
        </row>
        <row r="157">
          <cell r="E157" t="str">
            <v>闽GY3830</v>
          </cell>
          <cell r="F157" t="str">
            <v>356</v>
          </cell>
          <cell r="G157" t="str">
            <v>2191</v>
          </cell>
          <cell r="H157" t="str">
            <v>26869.35</v>
          </cell>
          <cell r="I157" t="str">
            <v>2158</v>
          </cell>
          <cell r="J157" t="str">
            <v>26216.15</v>
          </cell>
          <cell r="K157" t="str">
            <v>53085.5</v>
          </cell>
        </row>
        <row r="158">
          <cell r="E158" t="str">
            <v>闽GY5361</v>
          </cell>
          <cell r="F158" t="str">
            <v>353</v>
          </cell>
          <cell r="G158" t="str">
            <v>2221</v>
          </cell>
          <cell r="H158" t="str">
            <v>23219.7</v>
          </cell>
          <cell r="I158" t="str">
            <v>2190</v>
          </cell>
          <cell r="J158" t="str">
            <v>22578.8</v>
          </cell>
          <cell r="K158" t="str">
            <v>45798.5</v>
          </cell>
        </row>
        <row r="159">
          <cell r="E159" t="str">
            <v>闽GY3220</v>
          </cell>
          <cell r="F159" t="str">
            <v>343</v>
          </cell>
          <cell r="G159" t="str">
            <v>2251</v>
          </cell>
          <cell r="H159" t="str">
            <v>26312.7</v>
          </cell>
          <cell r="I159" t="str">
            <v>2246</v>
          </cell>
          <cell r="J159" t="str">
            <v>26230.6</v>
          </cell>
          <cell r="K159" t="str">
            <v>52543.3</v>
          </cell>
        </row>
        <row r="160">
          <cell r="E160" t="str">
            <v>闽GY5380</v>
          </cell>
          <cell r="F160" t="str">
            <v>294</v>
          </cell>
          <cell r="G160" t="str">
            <v>1837</v>
          </cell>
          <cell r="H160" t="str">
            <v>21065.05</v>
          </cell>
          <cell r="I160" t="str">
            <v>1828</v>
          </cell>
          <cell r="J160" t="str">
            <v>20961.4</v>
          </cell>
          <cell r="K160" t="str">
            <v>42026.45</v>
          </cell>
        </row>
        <row r="161">
          <cell r="E161" t="str">
            <v>闽GY5300</v>
          </cell>
          <cell r="F161" t="str">
            <v>331</v>
          </cell>
          <cell r="G161" t="str">
            <v>1563</v>
          </cell>
          <cell r="H161" t="str">
            <v>20294.45</v>
          </cell>
          <cell r="I161" t="str">
            <v>1440</v>
          </cell>
          <cell r="J161" t="str">
            <v>17775.2</v>
          </cell>
          <cell r="K161" t="str">
            <v>38069.65</v>
          </cell>
        </row>
        <row r="162">
          <cell r="E162" t="str">
            <v>闽GY5338</v>
          </cell>
          <cell r="F162" t="str">
            <v>358</v>
          </cell>
          <cell r="G162" t="str">
            <v>2845</v>
          </cell>
          <cell r="H162" t="str">
            <v>34779.8</v>
          </cell>
          <cell r="I162" t="str">
            <v>2844</v>
          </cell>
          <cell r="J162" t="str">
            <v>34766.8</v>
          </cell>
          <cell r="K162" t="str">
            <v>69546.6</v>
          </cell>
        </row>
        <row r="163">
          <cell r="E163" t="str">
            <v>闽GY5397</v>
          </cell>
          <cell r="F163" t="str">
            <v>306</v>
          </cell>
          <cell r="G163" t="str">
            <v>2285</v>
          </cell>
          <cell r="H163" t="str">
            <v>27928.35</v>
          </cell>
          <cell r="I163" t="str">
            <v>2281</v>
          </cell>
          <cell r="J163" t="str">
            <v>27856.95</v>
          </cell>
          <cell r="K163" t="str">
            <v>55785.3</v>
          </cell>
        </row>
        <row r="164">
          <cell r="E164" t="str">
            <v>闽GY5229</v>
          </cell>
          <cell r="F164" t="str">
            <v>341</v>
          </cell>
          <cell r="G164" t="str">
            <v>2478</v>
          </cell>
          <cell r="H164" t="str">
            <v>33652.65</v>
          </cell>
          <cell r="I164" t="str">
            <v>2350</v>
          </cell>
          <cell r="J164" t="str">
            <v>31073.75</v>
          </cell>
          <cell r="K164" t="str">
            <v>64726.4</v>
          </cell>
        </row>
        <row r="165">
          <cell r="E165" t="str">
            <v>闽GY5366</v>
          </cell>
          <cell r="F165" t="str">
            <v>344</v>
          </cell>
          <cell r="G165" t="str">
            <v>2475</v>
          </cell>
          <cell r="H165" t="str">
            <v>29403.1</v>
          </cell>
          <cell r="I165" t="str">
            <v>2426</v>
          </cell>
          <cell r="J165" t="str">
            <v>28430</v>
          </cell>
          <cell r="K165" t="str">
            <v>57833.1</v>
          </cell>
        </row>
        <row r="166">
          <cell r="E166" t="str">
            <v>闽GY5357</v>
          </cell>
          <cell r="F166" t="str">
            <v>358</v>
          </cell>
          <cell r="G166" t="str">
            <v>2857</v>
          </cell>
          <cell r="H166" t="str">
            <v>34900.8</v>
          </cell>
          <cell r="I166" t="str">
            <v>2857</v>
          </cell>
          <cell r="J166" t="str">
            <v>34901.8</v>
          </cell>
          <cell r="K166" t="str">
            <v>69802.6</v>
          </cell>
        </row>
        <row r="167">
          <cell r="E167" t="str">
            <v>闽GY5353</v>
          </cell>
          <cell r="F167" t="str">
            <v>331</v>
          </cell>
          <cell r="G167" t="str">
            <v>2982</v>
          </cell>
          <cell r="H167" t="str">
            <v>33827.7</v>
          </cell>
          <cell r="I167" t="str">
            <v>2979</v>
          </cell>
          <cell r="J167" t="str">
            <v>33792</v>
          </cell>
          <cell r="K167" t="str">
            <v>67619.7</v>
          </cell>
        </row>
        <row r="168">
          <cell r="E168" t="str">
            <v>闽GY5205</v>
          </cell>
          <cell r="F168" t="str">
            <v>334</v>
          </cell>
          <cell r="G168" t="str">
            <v>2483</v>
          </cell>
          <cell r="H168" t="str">
            <v>25451</v>
          </cell>
          <cell r="I168" t="str">
            <v>2473</v>
          </cell>
          <cell r="J168" t="str">
            <v>25195.2</v>
          </cell>
          <cell r="K168" t="str">
            <v>50646.2</v>
          </cell>
        </row>
        <row r="169">
          <cell r="E169" t="str">
            <v>闽GY5355</v>
          </cell>
          <cell r="F169" t="str">
            <v>312</v>
          </cell>
          <cell r="G169" t="str">
            <v>2375</v>
          </cell>
          <cell r="H169" t="str">
            <v>27235.1</v>
          </cell>
          <cell r="I169" t="str">
            <v>2363</v>
          </cell>
          <cell r="J169" t="str">
            <v>27039.7</v>
          </cell>
          <cell r="K169" t="str">
            <v>54274.8</v>
          </cell>
        </row>
        <row r="170">
          <cell r="E170" t="str">
            <v>闽GY5255</v>
          </cell>
          <cell r="F170" t="str">
            <v>352</v>
          </cell>
          <cell r="G170" t="str">
            <v>2821</v>
          </cell>
          <cell r="H170" t="str">
            <v>34442.3</v>
          </cell>
          <cell r="I170" t="str">
            <v>2821</v>
          </cell>
          <cell r="J170" t="str">
            <v>34442.8</v>
          </cell>
          <cell r="K170" t="str">
            <v>68885.1</v>
          </cell>
        </row>
        <row r="171">
          <cell r="E171" t="str">
            <v>闽GY5329</v>
          </cell>
          <cell r="F171" t="str">
            <v>307</v>
          </cell>
          <cell r="G171" t="str">
            <v>2215</v>
          </cell>
          <cell r="H171" t="str">
            <v>25821.9</v>
          </cell>
          <cell r="I171" t="str">
            <v>2158</v>
          </cell>
          <cell r="J171" t="str">
            <v>24744.6</v>
          </cell>
          <cell r="K171" t="str">
            <v>50566.5</v>
          </cell>
        </row>
        <row r="172">
          <cell r="E172" t="str">
            <v>闽GY5387</v>
          </cell>
          <cell r="F172" t="str">
            <v>347</v>
          </cell>
          <cell r="G172" t="str">
            <v>2376</v>
          </cell>
          <cell r="H172" t="str">
            <v>28969.45</v>
          </cell>
          <cell r="I172" t="str">
            <v>2371</v>
          </cell>
          <cell r="J172" t="str">
            <v>28868.45</v>
          </cell>
          <cell r="K172" t="str">
            <v>57837.9</v>
          </cell>
        </row>
        <row r="173">
          <cell r="E173" t="str">
            <v>闽GY3539</v>
          </cell>
          <cell r="F173" t="str">
            <v>343</v>
          </cell>
          <cell r="G173" t="str">
            <v>3443</v>
          </cell>
          <cell r="H173" t="str">
            <v>38984.5</v>
          </cell>
          <cell r="I173" t="str">
            <v>3440</v>
          </cell>
          <cell r="J173" t="str">
            <v>38946.8</v>
          </cell>
          <cell r="K173" t="str">
            <v>77931.3</v>
          </cell>
        </row>
        <row r="174">
          <cell r="E174" t="str">
            <v>闽GY5339</v>
          </cell>
          <cell r="F174" t="str">
            <v>356</v>
          </cell>
          <cell r="G174" t="str">
            <v>2545</v>
          </cell>
          <cell r="H174" t="str">
            <v>31159.95</v>
          </cell>
          <cell r="I174" t="str">
            <v>2509</v>
          </cell>
          <cell r="J174" t="str">
            <v>30444.55</v>
          </cell>
          <cell r="K174" t="str">
            <v>61604.5</v>
          </cell>
        </row>
        <row r="175">
          <cell r="E175" t="str">
            <v>闽GY5301</v>
          </cell>
          <cell r="F175" t="str">
            <v>312</v>
          </cell>
          <cell r="G175" t="str">
            <v>2066</v>
          </cell>
          <cell r="H175" t="str">
            <v>28348.45</v>
          </cell>
          <cell r="I175" t="str">
            <v>1920</v>
          </cell>
          <cell r="J175" t="str">
            <v>25303.05</v>
          </cell>
          <cell r="K175" t="str">
            <v>53651.5</v>
          </cell>
        </row>
        <row r="176">
          <cell r="E176" t="str">
            <v>闽GY5358</v>
          </cell>
          <cell r="F176" t="str">
            <v>363</v>
          </cell>
          <cell r="G176" t="str">
            <v>2201</v>
          </cell>
          <cell r="H176" t="str">
            <v>26935.3</v>
          </cell>
          <cell r="I176" t="str">
            <v>2188</v>
          </cell>
          <cell r="J176" t="str">
            <v>26674.6</v>
          </cell>
          <cell r="K176" t="str">
            <v>53609.9</v>
          </cell>
        </row>
        <row r="177">
          <cell r="E177" t="str">
            <v>闽GY5388</v>
          </cell>
          <cell r="F177" t="str">
            <v>360</v>
          </cell>
          <cell r="G177" t="str">
            <v>2537</v>
          </cell>
          <cell r="H177" t="str">
            <v>31008.9</v>
          </cell>
          <cell r="I177" t="str">
            <v>2527</v>
          </cell>
          <cell r="J177" t="str">
            <v>30824.7</v>
          </cell>
          <cell r="K177" t="str">
            <v>61833.6</v>
          </cell>
        </row>
        <row r="178">
          <cell r="E178" t="str">
            <v>闽GY3700</v>
          </cell>
          <cell r="F178" t="str">
            <v>325</v>
          </cell>
          <cell r="G178" t="str">
            <v>1862</v>
          </cell>
          <cell r="H178" t="str">
            <v>24742.95</v>
          </cell>
          <cell r="I178" t="str">
            <v>1696</v>
          </cell>
          <cell r="J178" t="str">
            <v>21438.05</v>
          </cell>
          <cell r="K178" t="str">
            <v>46181</v>
          </cell>
        </row>
        <row r="179">
          <cell r="E179" t="str">
            <v>闽GY5200</v>
          </cell>
          <cell r="F179" t="str">
            <v>312</v>
          </cell>
          <cell r="G179" t="str">
            <v>2404</v>
          </cell>
          <cell r="H179" t="str">
            <v>27608.4</v>
          </cell>
          <cell r="I179" t="str">
            <v>2388</v>
          </cell>
          <cell r="J179" t="str">
            <v>27303</v>
          </cell>
          <cell r="K179" t="str">
            <v>54911.4</v>
          </cell>
        </row>
        <row r="180">
          <cell r="E180" t="str">
            <v>闽GY3770</v>
          </cell>
          <cell r="F180" t="str">
            <v>347</v>
          </cell>
          <cell r="G180" t="str">
            <v>1984</v>
          </cell>
          <cell r="H180" t="str">
            <v>26360.35</v>
          </cell>
          <cell r="I180" t="str">
            <v>1982</v>
          </cell>
          <cell r="J180" t="str">
            <v>26332.35</v>
          </cell>
          <cell r="K180" t="str">
            <v>52692.7</v>
          </cell>
        </row>
        <row r="181">
          <cell r="E181" t="str">
            <v>闽GY3390</v>
          </cell>
          <cell r="F181" t="str">
            <v>362</v>
          </cell>
          <cell r="G181" t="str">
            <v>2637</v>
          </cell>
          <cell r="H181" t="str">
            <v>32231.3</v>
          </cell>
          <cell r="I181" t="str">
            <v>2637</v>
          </cell>
          <cell r="J181" t="str">
            <v>32231.8</v>
          </cell>
          <cell r="K181" t="str">
            <v>64463.1</v>
          </cell>
        </row>
        <row r="182">
          <cell r="E182" t="str">
            <v>闽GY5308</v>
          </cell>
          <cell r="F182" t="str">
            <v>302</v>
          </cell>
          <cell r="G182" t="str">
            <v>2675</v>
          </cell>
          <cell r="H182" t="str">
            <v>27527.4</v>
          </cell>
          <cell r="I182" t="str">
            <v>2579</v>
          </cell>
          <cell r="J182" t="str">
            <v>25643.4</v>
          </cell>
          <cell r="K182" t="str">
            <v>53170.8</v>
          </cell>
        </row>
        <row r="183">
          <cell r="E183" t="str">
            <v>闽GY3563</v>
          </cell>
          <cell r="F183" t="str">
            <v>319</v>
          </cell>
          <cell r="G183" t="str">
            <v>1720</v>
          </cell>
          <cell r="H183" t="str">
            <v>22769.85</v>
          </cell>
          <cell r="I183" t="str">
            <v>1719</v>
          </cell>
          <cell r="J183" t="str">
            <v>22752.4</v>
          </cell>
          <cell r="K183" t="str">
            <v>45522.25</v>
          </cell>
        </row>
        <row r="184">
          <cell r="E184" t="str">
            <v>闽GY5309</v>
          </cell>
          <cell r="F184" t="str">
            <v>349</v>
          </cell>
          <cell r="G184" t="str">
            <v>2685</v>
          </cell>
          <cell r="H184" t="str">
            <v>33031.05</v>
          </cell>
          <cell r="I184" t="str">
            <v>2651</v>
          </cell>
          <cell r="J184" t="str">
            <v>32367.25</v>
          </cell>
          <cell r="K184" t="str">
            <v>65398.3</v>
          </cell>
        </row>
        <row r="185">
          <cell r="E185" t="str">
            <v>闽GY3593</v>
          </cell>
          <cell r="F185" t="str">
            <v>340</v>
          </cell>
          <cell r="G185" t="str">
            <v>3250</v>
          </cell>
          <cell r="H185" t="str">
            <v>36837.4</v>
          </cell>
          <cell r="I185" t="str">
            <v>3247</v>
          </cell>
          <cell r="J185" t="str">
            <v>36802.9</v>
          </cell>
          <cell r="K185" t="str">
            <v>73640.3</v>
          </cell>
        </row>
        <row r="186">
          <cell r="E186" t="str">
            <v>闽GY5383</v>
          </cell>
          <cell r="F186" t="str">
            <v>338</v>
          </cell>
          <cell r="G186" t="str">
            <v>3638</v>
          </cell>
          <cell r="H186" t="str">
            <v>32876.85</v>
          </cell>
          <cell r="I186" t="str">
            <v>3624</v>
          </cell>
          <cell r="J186" t="str">
            <v>32616.7</v>
          </cell>
          <cell r="K186" t="str">
            <v>65493.55</v>
          </cell>
        </row>
        <row r="187">
          <cell r="E187" t="str">
            <v>闽GY5335</v>
          </cell>
          <cell r="F187" t="str">
            <v>311</v>
          </cell>
          <cell r="G187" t="str">
            <v>1673</v>
          </cell>
          <cell r="H187" t="str">
            <v>22391</v>
          </cell>
          <cell r="I187" t="str">
            <v>1317</v>
          </cell>
          <cell r="J187" t="str">
            <v>15225.15</v>
          </cell>
          <cell r="K187" t="str">
            <v>37616.15</v>
          </cell>
        </row>
        <row r="188">
          <cell r="E188" t="str">
            <v>闽GY5319</v>
          </cell>
          <cell r="F188" t="str">
            <v>316</v>
          </cell>
          <cell r="G188" t="str">
            <v>2318</v>
          </cell>
          <cell r="H188" t="str">
            <v>28469.4</v>
          </cell>
          <cell r="I188" t="str">
            <v>2268</v>
          </cell>
          <cell r="J188" t="str">
            <v>27488.7</v>
          </cell>
          <cell r="K188" t="str">
            <v>55958.1</v>
          </cell>
        </row>
        <row r="189">
          <cell r="E189" t="str">
            <v>闽GY3638</v>
          </cell>
          <cell r="F189" t="str">
            <v>357</v>
          </cell>
          <cell r="G189" t="str">
            <v>2808</v>
          </cell>
          <cell r="H189" t="str">
            <v>34285.6</v>
          </cell>
          <cell r="I189" t="str">
            <v>2806</v>
          </cell>
          <cell r="J189" t="str">
            <v>34263.1</v>
          </cell>
          <cell r="K189" t="str">
            <v>68548.7</v>
          </cell>
        </row>
        <row r="190">
          <cell r="E190" t="str">
            <v>闽GY3978</v>
          </cell>
          <cell r="F190" t="str">
            <v>318</v>
          </cell>
          <cell r="G190" t="str">
            <v>2075</v>
          </cell>
          <cell r="H190" t="str">
            <v>24320.4</v>
          </cell>
          <cell r="I190" t="str">
            <v>1946</v>
          </cell>
          <cell r="J190" t="str">
            <v>21659.3</v>
          </cell>
          <cell r="K190" t="str">
            <v>45979.7</v>
          </cell>
        </row>
        <row r="191">
          <cell r="E191" t="str">
            <v>闽GY5337</v>
          </cell>
          <cell r="F191" t="str">
            <v>363</v>
          </cell>
          <cell r="G191" t="str">
            <v>2898</v>
          </cell>
          <cell r="H191" t="str">
            <v>35369.7</v>
          </cell>
          <cell r="I191" t="str">
            <v>2897</v>
          </cell>
          <cell r="J191" t="str">
            <v>35358.2</v>
          </cell>
          <cell r="K191" t="str">
            <v>70727.9</v>
          </cell>
        </row>
        <row r="192">
          <cell r="E192" t="str">
            <v>闽GY3537</v>
          </cell>
          <cell r="F192" t="str">
            <v>257</v>
          </cell>
          <cell r="G192" t="str">
            <v>633</v>
          </cell>
          <cell r="H192" t="str">
            <v>17891.7</v>
          </cell>
          <cell r="I192" t="str">
            <v>583</v>
          </cell>
          <cell r="J192" t="str">
            <v>16268.4</v>
          </cell>
          <cell r="K192" t="str">
            <v>34160.1</v>
          </cell>
        </row>
        <row r="193">
          <cell r="E193" t="str">
            <v>闽GY3519</v>
          </cell>
          <cell r="F193" t="str">
            <v>321</v>
          </cell>
          <cell r="G193" t="str">
            <v>821</v>
          </cell>
          <cell r="H193" t="str">
            <v>24953.3</v>
          </cell>
          <cell r="I193" t="str">
            <v>744</v>
          </cell>
          <cell r="J193" t="str">
            <v>22506.5</v>
          </cell>
          <cell r="K193" t="str">
            <v>47459.8</v>
          </cell>
        </row>
        <row r="194">
          <cell r="E194" t="str">
            <v>闽GY3590</v>
          </cell>
          <cell r="F194" t="str">
            <v>310</v>
          </cell>
          <cell r="G194" t="str">
            <v>785</v>
          </cell>
          <cell r="H194" t="str">
            <v>23829</v>
          </cell>
          <cell r="I194" t="str">
            <v>716</v>
          </cell>
          <cell r="J194" t="str">
            <v>21642</v>
          </cell>
          <cell r="K194" t="str">
            <v>45471</v>
          </cell>
        </row>
        <row r="195">
          <cell r="E195" t="str">
            <v>闽GY3527</v>
          </cell>
          <cell r="F195" t="str">
            <v>341</v>
          </cell>
          <cell r="G195" t="str">
            <v>937</v>
          </cell>
          <cell r="H195" t="str">
            <v>28452.2</v>
          </cell>
          <cell r="I195" t="str">
            <v>928</v>
          </cell>
          <cell r="J195" t="str">
            <v>28141.6</v>
          </cell>
          <cell r="K195" t="str">
            <v>56593.8</v>
          </cell>
        </row>
        <row r="196">
          <cell r="E196" t="str">
            <v>闽GY3505</v>
          </cell>
          <cell r="F196" t="str">
            <v>266</v>
          </cell>
          <cell r="G196" t="str">
            <v>637</v>
          </cell>
          <cell r="H196" t="str">
            <v>18505.3</v>
          </cell>
          <cell r="I196" t="str">
            <v>585</v>
          </cell>
          <cell r="J196" t="str">
            <v>16830.8</v>
          </cell>
          <cell r="K196" t="str">
            <v>35336.1</v>
          </cell>
        </row>
        <row r="197">
          <cell r="E197" t="str">
            <v>闽GY3597</v>
          </cell>
          <cell r="F197" t="str">
            <v>278</v>
          </cell>
          <cell r="G197" t="str">
            <v>673</v>
          </cell>
          <cell r="H197" t="str">
            <v>20087.9</v>
          </cell>
          <cell r="I197" t="str">
            <v>609</v>
          </cell>
          <cell r="J197" t="str">
            <v>18080</v>
          </cell>
          <cell r="K197" t="str">
            <v>38167.9</v>
          </cell>
        </row>
        <row r="198">
          <cell r="E198" t="str">
            <v>闽GY3651</v>
          </cell>
          <cell r="F198" t="str">
            <v>253</v>
          </cell>
          <cell r="G198" t="str">
            <v>683</v>
          </cell>
          <cell r="H198" t="str">
            <v>18738.6</v>
          </cell>
          <cell r="I198" t="str">
            <v>640</v>
          </cell>
          <cell r="J198" t="str">
            <v>17324</v>
          </cell>
          <cell r="K198" t="str">
            <v>36062.6</v>
          </cell>
        </row>
        <row r="199">
          <cell r="E199" t="str">
            <v>闽GY3507</v>
          </cell>
          <cell r="F199" t="str">
            <v>358</v>
          </cell>
          <cell r="G199" t="str">
            <v>1646</v>
          </cell>
          <cell r="H199" t="str">
            <v>51697</v>
          </cell>
          <cell r="I199" t="str">
            <v>1638</v>
          </cell>
          <cell r="J199" t="str">
            <v>51430.7</v>
          </cell>
          <cell r="K199" t="str">
            <v>103127.7</v>
          </cell>
        </row>
        <row r="200">
          <cell r="E200" t="str">
            <v>闽GY3630</v>
          </cell>
          <cell r="F200" t="str">
            <v>320</v>
          </cell>
          <cell r="G200" t="str">
            <v>1110</v>
          </cell>
          <cell r="H200" t="str">
            <v>28970</v>
          </cell>
          <cell r="I200" t="str">
            <v>1096</v>
          </cell>
          <cell r="J200" t="str">
            <v>28550.6</v>
          </cell>
          <cell r="K200" t="str">
            <v>57520.6</v>
          </cell>
        </row>
        <row r="201">
          <cell r="E201" t="str">
            <v>闽GY3572</v>
          </cell>
          <cell r="F201" t="str">
            <v>244</v>
          </cell>
          <cell r="G201" t="str">
            <v>662</v>
          </cell>
          <cell r="H201" t="str">
            <v>18227</v>
          </cell>
          <cell r="I201" t="str">
            <v>628</v>
          </cell>
          <cell r="J201" t="str">
            <v>17130.3</v>
          </cell>
          <cell r="K201" t="str">
            <v>35357.3</v>
          </cell>
        </row>
        <row r="202">
          <cell r="E202" t="str">
            <v>闽GY3551</v>
          </cell>
          <cell r="F202" t="str">
            <v>256</v>
          </cell>
          <cell r="G202" t="str">
            <v>656</v>
          </cell>
          <cell r="H202" t="str">
            <v>18025.9</v>
          </cell>
          <cell r="I202" t="str">
            <v>611</v>
          </cell>
          <cell r="J202" t="str">
            <v>16572.6</v>
          </cell>
          <cell r="K202" t="str">
            <v>34598.5</v>
          </cell>
        </row>
        <row r="203">
          <cell r="E203" t="str">
            <v>闽GY3692</v>
          </cell>
          <cell r="F203" t="str">
            <v>325</v>
          </cell>
          <cell r="G203" t="str">
            <v>875</v>
          </cell>
          <cell r="H203" t="str">
            <v>26592.2</v>
          </cell>
          <cell r="I203" t="str">
            <v>862</v>
          </cell>
          <cell r="J203" t="str">
            <v>26157.1</v>
          </cell>
          <cell r="K203" t="str">
            <v>52749.3</v>
          </cell>
        </row>
        <row r="204">
          <cell r="E204" t="str">
            <v>闽GY5509</v>
          </cell>
          <cell r="F204" t="str">
            <v>338</v>
          </cell>
          <cell r="G204" t="str">
            <v>2520</v>
          </cell>
          <cell r="H204" t="str">
            <v>31175.05</v>
          </cell>
          <cell r="I204" t="str">
            <v>2421</v>
          </cell>
          <cell r="J204" t="str">
            <v>29208.95</v>
          </cell>
          <cell r="K204" t="str">
            <v>60384</v>
          </cell>
        </row>
        <row r="205">
          <cell r="E205" t="str">
            <v>闽GY5371</v>
          </cell>
          <cell r="F205" t="str">
            <v>333</v>
          </cell>
          <cell r="G205" t="str">
            <v>2490</v>
          </cell>
          <cell r="H205" t="str">
            <v>30550.95</v>
          </cell>
          <cell r="I205" t="str">
            <v>2446</v>
          </cell>
          <cell r="J205" t="str">
            <v>29691.6</v>
          </cell>
          <cell r="K205" t="str">
            <v>60242.55</v>
          </cell>
        </row>
        <row r="206">
          <cell r="E206" t="str">
            <v>闽GY5370</v>
          </cell>
          <cell r="F206" t="str">
            <v>287</v>
          </cell>
          <cell r="G206" t="str">
            <v>2097</v>
          </cell>
          <cell r="H206" t="str">
            <v>26207.8</v>
          </cell>
          <cell r="I206" t="str">
            <v>2010</v>
          </cell>
          <cell r="J206" t="str">
            <v>24492.9</v>
          </cell>
          <cell r="K206" t="str">
            <v>50700.7</v>
          </cell>
        </row>
        <row r="207">
          <cell r="E207" t="str">
            <v>闽GY5326</v>
          </cell>
          <cell r="F207" t="str">
            <v>301</v>
          </cell>
          <cell r="G207" t="str">
            <v>2394</v>
          </cell>
          <cell r="H207" t="str">
            <v>33039.1</v>
          </cell>
          <cell r="I207" t="str">
            <v>2348</v>
          </cell>
          <cell r="J207" t="str">
            <v>32143.9</v>
          </cell>
          <cell r="K207" t="str">
            <v>65183</v>
          </cell>
        </row>
        <row r="208">
          <cell r="E208" t="str">
            <v>闽GY5508</v>
          </cell>
          <cell r="F208" t="str">
            <v>232</v>
          </cell>
          <cell r="G208" t="str">
            <v>1584</v>
          </cell>
          <cell r="H208" t="str">
            <v>19517.1</v>
          </cell>
          <cell r="I208" t="str">
            <v>1573</v>
          </cell>
          <cell r="J208" t="str">
            <v>19307.35</v>
          </cell>
          <cell r="K208" t="str">
            <v>38824.45</v>
          </cell>
        </row>
        <row r="209">
          <cell r="E209" t="str">
            <v>闽GY5516</v>
          </cell>
          <cell r="F209" t="str">
            <v>313</v>
          </cell>
          <cell r="G209" t="str">
            <v>2358</v>
          </cell>
          <cell r="H209" t="str">
            <v>28938.25</v>
          </cell>
          <cell r="I209" t="str">
            <v>2345</v>
          </cell>
          <cell r="J209" t="str">
            <v>28679.55</v>
          </cell>
          <cell r="K209" t="str">
            <v>57617.8</v>
          </cell>
        </row>
        <row r="210">
          <cell r="E210" t="str">
            <v>闽GY5367</v>
          </cell>
          <cell r="F210" t="str">
            <v>347</v>
          </cell>
          <cell r="G210" t="str">
            <v>2007</v>
          </cell>
          <cell r="H210" t="str">
            <v>26007.55</v>
          </cell>
          <cell r="I210" t="str">
            <v>1840</v>
          </cell>
          <cell r="J210" t="str">
            <v>22636.25</v>
          </cell>
          <cell r="K210" t="str">
            <v>48643.8</v>
          </cell>
        </row>
        <row r="211">
          <cell r="E211" t="str">
            <v>闽GY5536</v>
          </cell>
          <cell r="F211" t="str">
            <v>329</v>
          </cell>
          <cell r="G211" t="str">
            <v>2426</v>
          </cell>
          <cell r="H211" t="str">
            <v>29975.7</v>
          </cell>
          <cell r="I211" t="str">
            <v>2361</v>
          </cell>
          <cell r="J211" t="str">
            <v>28698.5</v>
          </cell>
          <cell r="K211" t="str">
            <v>58674.2</v>
          </cell>
        </row>
        <row r="212">
          <cell r="E212" t="str">
            <v>闽GY5513</v>
          </cell>
          <cell r="F212" t="str">
            <v>338</v>
          </cell>
          <cell r="G212" t="str">
            <v>2455</v>
          </cell>
          <cell r="H212" t="str">
            <v>26447.8</v>
          </cell>
          <cell r="I212" t="str">
            <v>2425</v>
          </cell>
          <cell r="J212" t="str">
            <v>25854.8</v>
          </cell>
          <cell r="K212" t="str">
            <v>52302.6</v>
          </cell>
        </row>
        <row r="213">
          <cell r="E213" t="str">
            <v>闽GY5376</v>
          </cell>
          <cell r="F213" t="str">
            <v>307</v>
          </cell>
          <cell r="G213" t="str">
            <v>2245</v>
          </cell>
          <cell r="H213" t="str">
            <v>27855.85</v>
          </cell>
          <cell r="I213" t="str">
            <v>2201</v>
          </cell>
          <cell r="J213" t="str">
            <v>26986.4</v>
          </cell>
          <cell r="K213" t="str">
            <v>54842.25</v>
          </cell>
        </row>
        <row r="214">
          <cell r="E214" t="str">
            <v>闽GY5502</v>
          </cell>
          <cell r="F214" t="str">
            <v>349</v>
          </cell>
          <cell r="G214" t="str">
            <v>2394</v>
          </cell>
          <cell r="H214" t="str">
            <v>29920.05</v>
          </cell>
          <cell r="I214" t="str">
            <v>2342</v>
          </cell>
          <cell r="J214" t="str">
            <v>28887.55</v>
          </cell>
          <cell r="K214" t="str">
            <v>58807.6</v>
          </cell>
        </row>
        <row r="215">
          <cell r="E215" t="str">
            <v>闽GY5501</v>
          </cell>
          <cell r="F215" t="str">
            <v>331</v>
          </cell>
          <cell r="G215" t="str">
            <v>1859</v>
          </cell>
          <cell r="H215" t="str">
            <v>23637.7</v>
          </cell>
          <cell r="I215" t="str">
            <v>1749</v>
          </cell>
          <cell r="J215" t="str">
            <v>21246.7</v>
          </cell>
          <cell r="K215" t="str">
            <v>44884.4</v>
          </cell>
        </row>
        <row r="216">
          <cell r="E216" t="str">
            <v>闽GY5373</v>
          </cell>
          <cell r="F216" t="str">
            <v>307</v>
          </cell>
          <cell r="G216" t="str">
            <v>2312</v>
          </cell>
          <cell r="H216" t="str">
            <v>28816.25</v>
          </cell>
          <cell r="I216" t="str">
            <v>2243</v>
          </cell>
          <cell r="J216" t="str">
            <v>27437.15</v>
          </cell>
          <cell r="K216" t="str">
            <v>56253.4</v>
          </cell>
        </row>
        <row r="217">
          <cell r="E217" t="str">
            <v>闽GY5507</v>
          </cell>
          <cell r="F217" t="str">
            <v>245</v>
          </cell>
          <cell r="G217" t="str">
            <v>1834</v>
          </cell>
          <cell r="H217" t="str">
            <v>22495.6</v>
          </cell>
          <cell r="I217" t="str">
            <v>1816</v>
          </cell>
          <cell r="J217" t="str">
            <v>22133.4</v>
          </cell>
          <cell r="K217" t="str">
            <v>44629</v>
          </cell>
        </row>
        <row r="218">
          <cell r="E218" t="str">
            <v>闽GY5531</v>
          </cell>
          <cell r="F218" t="str">
            <v>308</v>
          </cell>
          <cell r="G218" t="str">
            <v>2873</v>
          </cell>
          <cell r="H218" t="str">
            <v>24862.65</v>
          </cell>
          <cell r="I218" t="str">
            <v>2862</v>
          </cell>
          <cell r="J218" t="str">
            <v>24668.45</v>
          </cell>
          <cell r="K218" t="str">
            <v>49531.1</v>
          </cell>
        </row>
        <row r="219">
          <cell r="E219" t="str">
            <v>闽GY5539</v>
          </cell>
          <cell r="F219" t="str">
            <v>327</v>
          </cell>
          <cell r="G219" t="str">
            <v>2426</v>
          </cell>
          <cell r="H219" t="str">
            <v>29635.75</v>
          </cell>
          <cell r="I219" t="str">
            <v>2402</v>
          </cell>
          <cell r="J219" t="str">
            <v>29154.15</v>
          </cell>
          <cell r="K219" t="str">
            <v>58789.9</v>
          </cell>
        </row>
        <row r="220">
          <cell r="E220" t="str">
            <v>闽GY5506</v>
          </cell>
          <cell r="F220" t="str">
            <v>159</v>
          </cell>
          <cell r="G220" t="str">
            <v>886</v>
          </cell>
          <cell r="H220" t="str">
            <v>18810.15</v>
          </cell>
          <cell r="I220" t="str">
            <v>887</v>
          </cell>
          <cell r="J220" t="str">
            <v>18822.6</v>
          </cell>
          <cell r="K220" t="str">
            <v>37632.75</v>
          </cell>
        </row>
        <row r="221">
          <cell r="E221" t="str">
            <v>闽GY5389</v>
          </cell>
          <cell r="F221" t="str">
            <v>315</v>
          </cell>
          <cell r="G221" t="str">
            <v>1756</v>
          </cell>
          <cell r="H221" t="str">
            <v>23021.7</v>
          </cell>
          <cell r="I221" t="str">
            <v>1550</v>
          </cell>
          <cell r="J221" t="str">
            <v>18920.6</v>
          </cell>
          <cell r="K221" t="str">
            <v>41942.3</v>
          </cell>
        </row>
        <row r="222">
          <cell r="E222" t="str">
            <v>闽GY5328</v>
          </cell>
          <cell r="F222" t="str">
            <v>337</v>
          </cell>
          <cell r="G222" t="str">
            <v>1431</v>
          </cell>
          <cell r="H222" t="str">
            <v>22866.8</v>
          </cell>
          <cell r="I222" t="str">
            <v>774</v>
          </cell>
          <cell r="J222" t="str">
            <v>9718.5</v>
          </cell>
          <cell r="K222" t="str">
            <v>32585.3</v>
          </cell>
        </row>
        <row r="223">
          <cell r="E223" t="str">
            <v>闽GY5533</v>
          </cell>
          <cell r="F223" t="str">
            <v>289</v>
          </cell>
          <cell r="G223" t="str">
            <v>1713</v>
          </cell>
          <cell r="H223" t="str">
            <v>23411.3</v>
          </cell>
          <cell r="I223" t="str">
            <v>1663</v>
          </cell>
          <cell r="J223" t="str">
            <v>23055.5</v>
          </cell>
          <cell r="K223" t="str">
            <v>46466.8</v>
          </cell>
        </row>
        <row r="224">
          <cell r="E224" t="str">
            <v>闽GY5317</v>
          </cell>
          <cell r="F224" t="str">
            <v>340</v>
          </cell>
          <cell r="G224" t="str">
            <v>2266</v>
          </cell>
          <cell r="H224" t="str">
            <v>28302.55</v>
          </cell>
          <cell r="I224" t="str">
            <v>2191</v>
          </cell>
          <cell r="J224" t="str">
            <v>26818.75</v>
          </cell>
          <cell r="K224" t="str">
            <v>55121.3</v>
          </cell>
        </row>
        <row r="225">
          <cell r="E225" t="str">
            <v>闽GY5519</v>
          </cell>
          <cell r="F225" t="str">
            <v>319</v>
          </cell>
          <cell r="G225" t="str">
            <v>2085</v>
          </cell>
          <cell r="H225" t="str">
            <v>29141.5</v>
          </cell>
          <cell r="I225" t="str">
            <v>1973</v>
          </cell>
          <cell r="J225" t="str">
            <v>26800.6</v>
          </cell>
          <cell r="K225" t="str">
            <v>55942.1</v>
          </cell>
        </row>
        <row r="226">
          <cell r="E226" t="str">
            <v>闽GY5568</v>
          </cell>
          <cell r="F226" t="str">
            <v>334</v>
          </cell>
          <cell r="G226" t="str">
            <v>3329</v>
          </cell>
          <cell r="H226" t="str">
            <v>16848.9</v>
          </cell>
          <cell r="I226" t="str">
            <v>3249</v>
          </cell>
          <cell r="J226" t="str">
            <v>16124.5</v>
          </cell>
          <cell r="K226" t="str">
            <v>32973.4</v>
          </cell>
        </row>
        <row r="227">
          <cell r="E227" t="str">
            <v>闽GY5190</v>
          </cell>
          <cell r="F227" t="str">
            <v>333</v>
          </cell>
          <cell r="G227" t="str">
            <v>2508</v>
          </cell>
          <cell r="H227" t="str">
            <v>29493.15</v>
          </cell>
          <cell r="I227" t="str">
            <v>2486</v>
          </cell>
          <cell r="J227" t="str">
            <v>29190.95</v>
          </cell>
          <cell r="K227" t="str">
            <v>58684.1</v>
          </cell>
        </row>
        <row r="228">
          <cell r="E228" t="str">
            <v>闽GY5529</v>
          </cell>
          <cell r="F228" t="str">
            <v>331</v>
          </cell>
          <cell r="G228" t="str">
            <v>3229</v>
          </cell>
          <cell r="H228" t="str">
            <v>23578.55</v>
          </cell>
          <cell r="I228" t="str">
            <v>3198</v>
          </cell>
          <cell r="J228" t="str">
            <v>23185.05</v>
          </cell>
          <cell r="K228" t="str">
            <v>46763.6</v>
          </cell>
        </row>
        <row r="229">
          <cell r="E229" t="str">
            <v>闽GY5560</v>
          </cell>
          <cell r="F229" t="str">
            <v>359</v>
          </cell>
          <cell r="G229" t="str">
            <v>3460</v>
          </cell>
          <cell r="H229" t="str">
            <v>25112</v>
          </cell>
          <cell r="I229" t="str">
            <v>3447</v>
          </cell>
          <cell r="J229" t="str">
            <v>24990.75</v>
          </cell>
          <cell r="K229" t="str">
            <v>50102.75</v>
          </cell>
        </row>
        <row r="230">
          <cell r="E230" t="str">
            <v>闽GY5279</v>
          </cell>
          <cell r="F230" t="str">
            <v>348</v>
          </cell>
          <cell r="G230" t="str">
            <v>3020</v>
          </cell>
          <cell r="H230" t="str">
            <v>26133.85</v>
          </cell>
          <cell r="I230" t="str">
            <v>2979</v>
          </cell>
          <cell r="J230" t="str">
            <v>25744.5</v>
          </cell>
          <cell r="K230" t="str">
            <v>51878.35</v>
          </cell>
        </row>
        <row r="231">
          <cell r="E231" t="str">
            <v>闽GY5550</v>
          </cell>
          <cell r="F231" t="str">
            <v>333</v>
          </cell>
          <cell r="G231" t="str">
            <v>4588</v>
          </cell>
          <cell r="H231" t="str">
            <v>23063.5</v>
          </cell>
          <cell r="I231" t="str">
            <v>4575</v>
          </cell>
          <cell r="J231" t="str">
            <v>22740.7</v>
          </cell>
          <cell r="K231" t="str">
            <v>45804.2</v>
          </cell>
        </row>
        <row r="232">
          <cell r="E232" t="str">
            <v>闽GY5578</v>
          </cell>
          <cell r="F232" t="str">
            <v>332</v>
          </cell>
          <cell r="G232" t="str">
            <v>4613.5</v>
          </cell>
          <cell r="H232" t="str">
            <v>23104.55</v>
          </cell>
          <cell r="I232" t="str">
            <v>4599</v>
          </cell>
          <cell r="J232" t="str">
            <v>22831.35</v>
          </cell>
          <cell r="K232" t="str">
            <v>45935.9</v>
          </cell>
        </row>
        <row r="233">
          <cell r="E233" t="str">
            <v>闽GY5590</v>
          </cell>
          <cell r="F233" t="str">
            <v>331</v>
          </cell>
          <cell r="G233" t="str">
            <v>4620</v>
          </cell>
          <cell r="H233" t="str">
            <v>22897.05</v>
          </cell>
          <cell r="I233" t="str">
            <v>4628</v>
          </cell>
          <cell r="J233" t="str">
            <v>22968.75</v>
          </cell>
          <cell r="K233" t="str">
            <v>45865.8</v>
          </cell>
        </row>
        <row r="234">
          <cell r="E234" t="str">
            <v>闽GY5537</v>
          </cell>
          <cell r="F234" t="str">
            <v>324</v>
          </cell>
          <cell r="G234" t="str">
            <v>4542</v>
          </cell>
          <cell r="H234" t="str">
            <v>22814.2</v>
          </cell>
          <cell r="I234" t="str">
            <v>4519</v>
          </cell>
          <cell r="J234" t="str">
            <v>22375.5</v>
          </cell>
          <cell r="K234" t="str">
            <v>45189.7</v>
          </cell>
        </row>
        <row r="235">
          <cell r="E235" t="str">
            <v>闽GY5195</v>
          </cell>
          <cell r="F235" t="str">
            <v>336</v>
          </cell>
          <cell r="G235" t="str">
            <v>2953</v>
          </cell>
          <cell r="H235" t="str">
            <v>23020.5</v>
          </cell>
          <cell r="I235" t="str">
            <v>2918</v>
          </cell>
          <cell r="J235" t="str">
            <v>22555.2</v>
          </cell>
          <cell r="K235" t="str">
            <v>45575.7</v>
          </cell>
        </row>
        <row r="236">
          <cell r="E236" t="str">
            <v>闽GY5527</v>
          </cell>
          <cell r="F236" t="str">
            <v>331</v>
          </cell>
          <cell r="G236" t="str">
            <v>2870</v>
          </cell>
          <cell r="H236" t="str">
            <v>29882.15</v>
          </cell>
          <cell r="I236" t="str">
            <v>2868</v>
          </cell>
          <cell r="J236" t="str">
            <v>29873.85</v>
          </cell>
          <cell r="K236" t="str">
            <v>59756</v>
          </cell>
        </row>
        <row r="237">
          <cell r="E237" t="str">
            <v>闽GY5572</v>
          </cell>
          <cell r="F237" t="str">
            <v>347</v>
          </cell>
          <cell r="G237" t="str">
            <v>3015</v>
          </cell>
          <cell r="H237" t="str">
            <v>29276.2</v>
          </cell>
          <cell r="I237" t="str">
            <v>2989</v>
          </cell>
          <cell r="J237" t="str">
            <v>29017.25</v>
          </cell>
          <cell r="K237" t="str">
            <v>58293.45</v>
          </cell>
        </row>
        <row r="238">
          <cell r="E238" t="str">
            <v>闽GY5588</v>
          </cell>
          <cell r="F238" t="str">
            <v>340</v>
          </cell>
          <cell r="G238" t="str">
            <v>2965</v>
          </cell>
          <cell r="H238" t="str">
            <v>25906.9</v>
          </cell>
          <cell r="I238" t="str">
            <v>2950</v>
          </cell>
          <cell r="J238" t="str">
            <v>25705.05</v>
          </cell>
          <cell r="K238" t="str">
            <v>51611.95</v>
          </cell>
        </row>
        <row r="239">
          <cell r="E239" t="str">
            <v>闽GY5197</v>
          </cell>
          <cell r="F239" t="str">
            <v>305</v>
          </cell>
          <cell r="G239" t="str">
            <v>4090</v>
          </cell>
          <cell r="H239" t="str">
            <v>21722.9</v>
          </cell>
          <cell r="I239" t="str">
            <v>3939</v>
          </cell>
          <cell r="J239" t="str">
            <v>19573.6</v>
          </cell>
          <cell r="K239" t="str">
            <v>41296.5</v>
          </cell>
        </row>
        <row r="240">
          <cell r="E240" t="str">
            <v>闽GY5592</v>
          </cell>
          <cell r="F240" t="str">
            <v>364</v>
          </cell>
          <cell r="G240" t="str">
            <v>4477</v>
          </cell>
          <cell r="H240" t="str">
            <v>37462.05</v>
          </cell>
          <cell r="I240" t="str">
            <v>4410</v>
          </cell>
          <cell r="J240" t="str">
            <v>36823.5</v>
          </cell>
          <cell r="K240" t="str">
            <v>74285.55</v>
          </cell>
        </row>
        <row r="241">
          <cell r="E241" t="str">
            <v>闽GY5587</v>
          </cell>
          <cell r="F241" t="str">
            <v>323</v>
          </cell>
          <cell r="G241" t="str">
            <v>1309</v>
          </cell>
          <cell r="H241" t="str">
            <v>15400.7</v>
          </cell>
          <cell r="I241" t="str">
            <v>1411</v>
          </cell>
          <cell r="J241" t="str">
            <v>16608.85</v>
          </cell>
          <cell r="K241" t="str">
            <v>32009.55</v>
          </cell>
        </row>
        <row r="242">
          <cell r="E242" t="str">
            <v>闽GY5297</v>
          </cell>
          <cell r="F242" t="str">
            <v>316</v>
          </cell>
          <cell r="G242" t="str">
            <v>1402</v>
          </cell>
          <cell r="H242" t="str">
            <v>16459.05</v>
          </cell>
          <cell r="I242" t="str">
            <v>1384</v>
          </cell>
          <cell r="J242" t="str">
            <v>16217.45</v>
          </cell>
          <cell r="K242" t="str">
            <v>32676.5</v>
          </cell>
        </row>
        <row r="243">
          <cell r="E243" t="str">
            <v>闽GY5538</v>
          </cell>
          <cell r="F243" t="str">
            <v>361</v>
          </cell>
          <cell r="G243" t="str">
            <v>4640</v>
          </cell>
          <cell r="H243" t="str">
            <v>38744</v>
          </cell>
          <cell r="I243" t="str">
            <v>4584</v>
          </cell>
          <cell r="J243" t="str">
            <v>38276.4</v>
          </cell>
          <cell r="K243" t="str">
            <v>77020.4</v>
          </cell>
        </row>
        <row r="244">
          <cell r="E244" t="str">
            <v>闽GY5570</v>
          </cell>
          <cell r="F244" t="str">
            <v>326</v>
          </cell>
          <cell r="G244" t="str">
            <v>2750</v>
          </cell>
          <cell r="H244" t="str">
            <v>24864.7</v>
          </cell>
          <cell r="I244" t="str">
            <v>2726</v>
          </cell>
          <cell r="J244" t="str">
            <v>24534.9</v>
          </cell>
          <cell r="K244" t="str">
            <v>49399.6</v>
          </cell>
        </row>
        <row r="245">
          <cell r="E245" t="str">
            <v>闽GY5582</v>
          </cell>
          <cell r="F245" t="str">
            <v>364</v>
          </cell>
          <cell r="G245" t="str">
            <v>4774</v>
          </cell>
          <cell r="H245" t="str">
            <v>39862.9</v>
          </cell>
          <cell r="I245" t="str">
            <v>4712</v>
          </cell>
          <cell r="J245" t="str">
            <v>39345.2</v>
          </cell>
          <cell r="K245" t="str">
            <v>79208.1</v>
          </cell>
        </row>
        <row r="246">
          <cell r="E246" t="str">
            <v>闽GY5598</v>
          </cell>
          <cell r="F246" t="str">
            <v>324</v>
          </cell>
          <cell r="G246" t="str">
            <v>2751</v>
          </cell>
          <cell r="H246" t="str">
            <v>24580.55</v>
          </cell>
          <cell r="I246" t="str">
            <v>2719</v>
          </cell>
          <cell r="J246" t="str">
            <v>24288.95</v>
          </cell>
          <cell r="K246" t="str">
            <v>48869.5</v>
          </cell>
        </row>
        <row r="247">
          <cell r="E247" t="str">
            <v>闽GY5220</v>
          </cell>
          <cell r="F247" t="str">
            <v>341</v>
          </cell>
          <cell r="G247" t="str">
            <v>2666</v>
          </cell>
          <cell r="H247" t="str">
            <v>30950.85</v>
          </cell>
          <cell r="I247" t="str">
            <v>2645</v>
          </cell>
          <cell r="J247" t="str">
            <v>30659.05</v>
          </cell>
          <cell r="K247" t="str">
            <v>61609.9</v>
          </cell>
        </row>
        <row r="248">
          <cell r="E248" t="str">
            <v>闽GY5517</v>
          </cell>
          <cell r="F248" t="str">
            <v>356</v>
          </cell>
          <cell r="G248" t="str">
            <v>4122</v>
          </cell>
          <cell r="H248" t="str">
            <v>34478.1</v>
          </cell>
          <cell r="I248" t="str">
            <v>4071</v>
          </cell>
          <cell r="J248" t="str">
            <v>34052.25</v>
          </cell>
          <cell r="K248" t="str">
            <v>68530.35</v>
          </cell>
        </row>
        <row r="249">
          <cell r="E249" t="str">
            <v>闽GY5597</v>
          </cell>
          <cell r="F249" t="str">
            <v>334</v>
          </cell>
          <cell r="G249" t="str">
            <v>2960</v>
          </cell>
          <cell r="H249" t="str">
            <v>24710.9</v>
          </cell>
          <cell r="I249" t="str">
            <v>2958</v>
          </cell>
          <cell r="J249" t="str">
            <v>24699.3</v>
          </cell>
          <cell r="K249" t="str">
            <v>49410.2</v>
          </cell>
        </row>
        <row r="250">
          <cell r="E250" t="str">
            <v>闽GY5589</v>
          </cell>
          <cell r="F250" t="str">
            <v>332</v>
          </cell>
          <cell r="G250" t="str">
            <v>2822</v>
          </cell>
          <cell r="H250" t="str">
            <v>29332.15</v>
          </cell>
          <cell r="I250" t="str">
            <v>2810</v>
          </cell>
          <cell r="J250" t="str">
            <v>29177.15</v>
          </cell>
          <cell r="K250" t="str">
            <v>58509.3</v>
          </cell>
        </row>
        <row r="251">
          <cell r="E251" t="str">
            <v>闽GY5571</v>
          </cell>
          <cell r="F251" t="str">
            <v>339</v>
          </cell>
          <cell r="G251" t="str">
            <v>2600</v>
          </cell>
          <cell r="H251" t="str">
            <v>30446.1</v>
          </cell>
          <cell r="I251" t="str">
            <v>2592</v>
          </cell>
          <cell r="J251" t="str">
            <v>30335.35</v>
          </cell>
          <cell r="K251" t="str">
            <v>60781.45</v>
          </cell>
        </row>
        <row r="252">
          <cell r="E252" t="str">
            <v>闽GY5591</v>
          </cell>
          <cell r="F252" t="str">
            <v>362</v>
          </cell>
          <cell r="G252" t="str">
            <v>4720</v>
          </cell>
          <cell r="H252" t="str">
            <v>39404.35</v>
          </cell>
          <cell r="I252" t="str">
            <v>4664</v>
          </cell>
          <cell r="J252" t="str">
            <v>38944.4</v>
          </cell>
          <cell r="K252" t="str">
            <v>78348.75</v>
          </cell>
        </row>
        <row r="253">
          <cell r="E253" t="str">
            <v>闽GY5182</v>
          </cell>
          <cell r="F253" t="str">
            <v>310</v>
          </cell>
          <cell r="G253" t="str">
            <v>2682</v>
          </cell>
          <cell r="H253" t="str">
            <v>23316.65</v>
          </cell>
          <cell r="I253" t="str">
            <v>2669</v>
          </cell>
          <cell r="J253" t="str">
            <v>23190.1</v>
          </cell>
          <cell r="K253" t="str">
            <v>46506.75</v>
          </cell>
        </row>
        <row r="254">
          <cell r="E254" t="str">
            <v>闽GY5523</v>
          </cell>
          <cell r="F254" t="str">
            <v>322</v>
          </cell>
          <cell r="G254" t="str">
            <v>2491</v>
          </cell>
          <cell r="H254" t="str">
            <v>28569.55</v>
          </cell>
          <cell r="I254" t="str">
            <v>2482</v>
          </cell>
          <cell r="J254" t="str">
            <v>28583.2</v>
          </cell>
          <cell r="K254" t="str">
            <v>57152.75</v>
          </cell>
        </row>
        <row r="255">
          <cell r="E255" t="str">
            <v>闽GY5265</v>
          </cell>
          <cell r="F255" t="str">
            <v>324</v>
          </cell>
          <cell r="G255" t="str">
            <v>2798</v>
          </cell>
          <cell r="H255" t="str">
            <v>25771.1</v>
          </cell>
          <cell r="I255" t="str">
            <v>2784</v>
          </cell>
          <cell r="J255" t="str">
            <v>25577.75</v>
          </cell>
          <cell r="K255" t="str">
            <v>51348.85</v>
          </cell>
        </row>
        <row r="256">
          <cell r="E256" t="str">
            <v>闽GY5512</v>
          </cell>
          <cell r="F256" t="str">
            <v>361</v>
          </cell>
          <cell r="G256" t="str">
            <v>4654</v>
          </cell>
          <cell r="H256" t="str">
            <v>38860.9</v>
          </cell>
          <cell r="I256" t="str">
            <v>4599</v>
          </cell>
          <cell r="J256" t="str">
            <v>38401.65</v>
          </cell>
          <cell r="K256" t="str">
            <v>77262.55</v>
          </cell>
        </row>
        <row r="257">
          <cell r="E257" t="str">
            <v>闽GY5520</v>
          </cell>
          <cell r="F257" t="str">
            <v>337</v>
          </cell>
          <cell r="G257" t="str">
            <v>2524</v>
          </cell>
          <cell r="H257" t="str">
            <v>29524.3</v>
          </cell>
          <cell r="I257" t="str">
            <v>2479</v>
          </cell>
          <cell r="J257" t="str">
            <v>28905.45</v>
          </cell>
          <cell r="K257" t="str">
            <v>58429.75</v>
          </cell>
        </row>
        <row r="258">
          <cell r="E258" t="str">
            <v>闽GY5561</v>
          </cell>
          <cell r="F258" t="str">
            <v>321</v>
          </cell>
          <cell r="G258" t="str">
            <v>2480.5</v>
          </cell>
          <cell r="H258" t="str">
            <v>28817.3</v>
          </cell>
          <cell r="I258" t="str">
            <v>2449</v>
          </cell>
          <cell r="J258" t="str">
            <v>28410.85</v>
          </cell>
          <cell r="K258" t="str">
            <v>57228.15</v>
          </cell>
        </row>
        <row r="259">
          <cell r="E259" t="str">
            <v>闽GY5281</v>
          </cell>
          <cell r="F259" t="str">
            <v>363</v>
          </cell>
          <cell r="G259" t="str">
            <v>4501</v>
          </cell>
          <cell r="H259" t="str">
            <v>37557.85</v>
          </cell>
          <cell r="I259" t="str">
            <v>4438</v>
          </cell>
          <cell r="J259" t="str">
            <v>37057.3</v>
          </cell>
          <cell r="K259" t="str">
            <v>74615.15</v>
          </cell>
        </row>
        <row r="260">
          <cell r="E260" t="str">
            <v>闽GY5585</v>
          </cell>
          <cell r="F260" t="str">
            <v>334</v>
          </cell>
          <cell r="G260" t="str">
            <v>2108</v>
          </cell>
          <cell r="H260" t="str">
            <v>24620</v>
          </cell>
          <cell r="I260" t="str">
            <v>2115</v>
          </cell>
          <cell r="J260" t="str">
            <v>24804.6</v>
          </cell>
          <cell r="K260" t="str">
            <v>49424.6</v>
          </cell>
        </row>
        <row r="261">
          <cell r="E261" t="str">
            <v>闽GY5193</v>
          </cell>
          <cell r="F261" t="str">
            <v>341</v>
          </cell>
          <cell r="G261" t="str">
            <v>4430</v>
          </cell>
          <cell r="H261" t="str">
            <v>36942.05</v>
          </cell>
          <cell r="I261" t="str">
            <v>4355</v>
          </cell>
          <cell r="J261" t="str">
            <v>36364.25</v>
          </cell>
          <cell r="K261" t="str">
            <v>73306.3</v>
          </cell>
        </row>
        <row r="262">
          <cell r="E262" t="str">
            <v>闽GY5261</v>
          </cell>
          <cell r="F262" t="str">
            <v>340</v>
          </cell>
          <cell r="G262" t="str">
            <v>2614</v>
          </cell>
          <cell r="H262" t="str">
            <v>30525.55</v>
          </cell>
          <cell r="I262" t="str">
            <v>2576</v>
          </cell>
          <cell r="J262" t="str">
            <v>30038.35</v>
          </cell>
          <cell r="K262" t="str">
            <v>60563.9</v>
          </cell>
        </row>
        <row r="263">
          <cell r="E263" t="str">
            <v>闽GY5196</v>
          </cell>
          <cell r="F263" t="str">
            <v>320</v>
          </cell>
          <cell r="G263" t="str">
            <v>2790</v>
          </cell>
          <cell r="H263" t="str">
            <v>25627.25</v>
          </cell>
          <cell r="I263" t="str">
            <v>2753</v>
          </cell>
          <cell r="J263" t="str">
            <v>25238.05</v>
          </cell>
          <cell r="K263" t="str">
            <v>50865.3</v>
          </cell>
        </row>
        <row r="264">
          <cell r="E264" t="str">
            <v>闽GY5535</v>
          </cell>
          <cell r="F264" t="str">
            <v>358</v>
          </cell>
          <cell r="G264" t="str">
            <v>4645</v>
          </cell>
          <cell r="H264" t="str">
            <v>38760.25</v>
          </cell>
          <cell r="I264" t="str">
            <v>4585</v>
          </cell>
          <cell r="J264" t="str">
            <v>38284.75</v>
          </cell>
          <cell r="K264" t="str">
            <v>77045</v>
          </cell>
        </row>
        <row r="265">
          <cell r="E265" t="str">
            <v>闽G26578</v>
          </cell>
          <cell r="F265" t="str">
            <v>115</v>
          </cell>
          <cell r="G265" t="str">
            <v>324</v>
          </cell>
          <cell r="H265" t="str">
            <v>9259.6</v>
          </cell>
          <cell r="I265" t="str">
            <v>321</v>
          </cell>
          <cell r="J265" t="str">
            <v>9161.7</v>
          </cell>
          <cell r="K265" t="str">
            <v>18421.3</v>
          </cell>
        </row>
        <row r="266">
          <cell r="E266" t="str">
            <v>闽GY5526</v>
          </cell>
          <cell r="F266" t="str">
            <v>334</v>
          </cell>
          <cell r="G266" t="str">
            <v>2954</v>
          </cell>
          <cell r="H266" t="str">
            <v>26381</v>
          </cell>
          <cell r="I266" t="str">
            <v>2856</v>
          </cell>
          <cell r="J266" t="str">
            <v>25046.8</v>
          </cell>
          <cell r="K266" t="str">
            <v>51427.8</v>
          </cell>
        </row>
        <row r="267">
          <cell r="E267" t="str">
            <v>闽GY3267</v>
          </cell>
          <cell r="F267" t="str">
            <v>231</v>
          </cell>
          <cell r="G267" t="str">
            <v>597</v>
          </cell>
          <cell r="H267" t="str">
            <v>9533.8</v>
          </cell>
          <cell r="I267" t="str">
            <v>599</v>
          </cell>
          <cell r="J267" t="str">
            <v>9252.7</v>
          </cell>
          <cell r="K267" t="str">
            <v>18786.5</v>
          </cell>
        </row>
        <row r="268">
          <cell r="E268" t="str">
            <v>闽GY3255</v>
          </cell>
          <cell r="F268" t="str">
            <v>253</v>
          </cell>
          <cell r="G268" t="str">
            <v>1773</v>
          </cell>
          <cell r="H268" t="str">
            <v>30018.5</v>
          </cell>
          <cell r="I268" t="str">
            <v>1773</v>
          </cell>
          <cell r="J268" t="str">
            <v>30055.45</v>
          </cell>
          <cell r="K268" t="str">
            <v>60073.95</v>
          </cell>
        </row>
        <row r="269">
          <cell r="E269" t="str">
            <v>闽GY5238</v>
          </cell>
          <cell r="F269" t="str">
            <v>254</v>
          </cell>
          <cell r="G269" t="str">
            <v>1784</v>
          </cell>
          <cell r="H269" t="str">
            <v>30412.05</v>
          </cell>
          <cell r="I269" t="str">
            <v>1785</v>
          </cell>
          <cell r="J269" t="str">
            <v>30456.7</v>
          </cell>
          <cell r="K269" t="str">
            <v>60868.75</v>
          </cell>
        </row>
        <row r="270">
          <cell r="E270" t="str">
            <v>闽G26609</v>
          </cell>
          <cell r="F270" t="str">
            <v>9</v>
          </cell>
          <cell r="G270" t="str">
            <v>13</v>
          </cell>
          <cell r="H270" t="str">
            <v>389.6</v>
          </cell>
          <cell r="I270" t="str">
            <v>13</v>
          </cell>
          <cell r="J270" t="str">
            <v>389.6</v>
          </cell>
          <cell r="K270" t="str">
            <v>779.2</v>
          </cell>
        </row>
        <row r="271">
          <cell r="E271" t="str">
            <v>闽G26505</v>
          </cell>
          <cell r="F271" t="str">
            <v>11</v>
          </cell>
          <cell r="G271" t="str">
            <v>20</v>
          </cell>
          <cell r="H271" t="str">
            <v>552.7</v>
          </cell>
          <cell r="I271" t="str">
            <v>20</v>
          </cell>
          <cell r="J271" t="str">
            <v>552.7</v>
          </cell>
          <cell r="K271" t="str">
            <v>1105.4</v>
          </cell>
        </row>
        <row r="272">
          <cell r="E272" t="str">
            <v>闽G37918</v>
          </cell>
          <cell r="F272" t="str">
            <v>8</v>
          </cell>
          <cell r="G272" t="str">
            <v>10</v>
          </cell>
          <cell r="H272" t="str">
            <v>315.1</v>
          </cell>
          <cell r="I272" t="str">
            <v>10</v>
          </cell>
          <cell r="J272" t="str">
            <v>308.5</v>
          </cell>
          <cell r="K272" t="str">
            <v>623.6</v>
          </cell>
        </row>
        <row r="273">
          <cell r="E273" t="str">
            <v>闽G35361</v>
          </cell>
          <cell r="F273" t="str">
            <v>1</v>
          </cell>
          <cell r="G273" t="str">
            <v>1</v>
          </cell>
          <cell r="H273" t="str">
            <v>31.3</v>
          </cell>
          <cell r="I273" t="str">
            <v>0</v>
          </cell>
          <cell r="J273" t="str">
            <v>0</v>
          </cell>
          <cell r="K273" t="str">
            <v>31.3</v>
          </cell>
        </row>
        <row r="274">
          <cell r="E274" t="str">
            <v>闽G53511</v>
          </cell>
          <cell r="F274" t="str">
            <v>6</v>
          </cell>
          <cell r="G274" t="str">
            <v>7</v>
          </cell>
          <cell r="H274" t="str">
            <v>215.2</v>
          </cell>
          <cell r="I274" t="str">
            <v>7</v>
          </cell>
          <cell r="J274" t="str">
            <v>217.2</v>
          </cell>
          <cell r="K274" t="str">
            <v>432.4</v>
          </cell>
        </row>
        <row r="275">
          <cell r="E275" t="str">
            <v>闽G37937</v>
          </cell>
          <cell r="F275" t="str">
            <v>9</v>
          </cell>
          <cell r="G275" t="str">
            <v>11</v>
          </cell>
          <cell r="H275" t="str">
            <v>342.4</v>
          </cell>
          <cell r="I275" t="str">
            <v>10</v>
          </cell>
          <cell r="J275" t="str">
            <v>311.1</v>
          </cell>
          <cell r="K275" t="str">
            <v>653.5</v>
          </cell>
        </row>
        <row r="276">
          <cell r="E276" t="str">
            <v>闽G26789</v>
          </cell>
          <cell r="F276" t="str">
            <v>14</v>
          </cell>
          <cell r="G276" t="str">
            <v>20</v>
          </cell>
          <cell r="H276" t="str">
            <v>624.9</v>
          </cell>
          <cell r="I276" t="str">
            <v>18</v>
          </cell>
          <cell r="J276" t="str">
            <v>559</v>
          </cell>
          <cell r="K276" t="str">
            <v>1183.9</v>
          </cell>
        </row>
        <row r="277">
          <cell r="E277" t="str">
            <v>闽GY53560</v>
          </cell>
          <cell r="F277" t="str">
            <v>7</v>
          </cell>
          <cell r="G277" t="str">
            <v>9</v>
          </cell>
          <cell r="H277" t="str">
            <v>284.5</v>
          </cell>
          <cell r="I277" t="str">
            <v>9</v>
          </cell>
          <cell r="J277" t="str">
            <v>284.5</v>
          </cell>
          <cell r="K277" t="str">
            <v>569</v>
          </cell>
        </row>
        <row r="278">
          <cell r="E278" t="str">
            <v>闽G33621</v>
          </cell>
          <cell r="F278" t="str">
            <v>7</v>
          </cell>
          <cell r="G278" t="str">
            <v>11</v>
          </cell>
          <cell r="H278" t="str">
            <v>348.5</v>
          </cell>
          <cell r="I278" t="str">
            <v>11</v>
          </cell>
          <cell r="J278" t="str">
            <v>345.2</v>
          </cell>
          <cell r="K278" t="str">
            <v>693.7</v>
          </cell>
        </row>
        <row r="279">
          <cell r="E279" t="str">
            <v>闽GY5751</v>
          </cell>
          <cell r="F279" t="str">
            <v>351</v>
          </cell>
          <cell r="G279" t="str">
            <v>5115</v>
          </cell>
          <cell r="H279" t="str">
            <v>37594.75</v>
          </cell>
          <cell r="I279" t="str">
            <v>5116</v>
          </cell>
          <cell r="J279" t="str">
            <v>37602.1</v>
          </cell>
          <cell r="K279" t="str">
            <v>75196.85</v>
          </cell>
        </row>
        <row r="280">
          <cell r="E280" t="str">
            <v>闽GY5777</v>
          </cell>
          <cell r="F280" t="str">
            <v>350</v>
          </cell>
          <cell r="G280" t="str">
            <v>2169</v>
          </cell>
          <cell r="H280" t="str">
            <v>15940.75</v>
          </cell>
          <cell r="I280" t="str">
            <v>2130</v>
          </cell>
          <cell r="J280" t="str">
            <v>15654.1</v>
          </cell>
          <cell r="K280" t="str">
            <v>31594.85</v>
          </cell>
        </row>
        <row r="281">
          <cell r="E281" t="str">
            <v>闽GY5788</v>
          </cell>
          <cell r="F281" t="str">
            <v>335</v>
          </cell>
          <cell r="G281" t="str">
            <v>3339</v>
          </cell>
          <cell r="H281" t="str">
            <v>24395.05</v>
          </cell>
          <cell r="I281" t="str">
            <v>3315</v>
          </cell>
          <cell r="J281" t="str">
            <v>24217.95</v>
          </cell>
          <cell r="K281" t="str">
            <v>48613</v>
          </cell>
        </row>
        <row r="282">
          <cell r="E282" t="str">
            <v>闽GY5671</v>
          </cell>
          <cell r="F282" t="str">
            <v>359</v>
          </cell>
          <cell r="G282" t="str">
            <v>5306</v>
          </cell>
          <cell r="H282" t="str">
            <v>38473.7</v>
          </cell>
          <cell r="I282" t="str">
            <v>5304</v>
          </cell>
          <cell r="J282" t="str">
            <v>38459.2</v>
          </cell>
          <cell r="K282" t="str">
            <v>76932.9</v>
          </cell>
        </row>
        <row r="283">
          <cell r="E283" t="str">
            <v>闽GY5772</v>
          </cell>
          <cell r="F283" t="str">
            <v>362</v>
          </cell>
          <cell r="G283" t="str">
            <v>4991</v>
          </cell>
          <cell r="H283" t="str">
            <v>36680.75</v>
          </cell>
          <cell r="I283" t="str">
            <v>4990</v>
          </cell>
          <cell r="J283" t="str">
            <v>36673.4</v>
          </cell>
          <cell r="K283" t="str">
            <v>73354.15</v>
          </cell>
        </row>
        <row r="284">
          <cell r="E284" t="str">
            <v>闽GY5609</v>
          </cell>
          <cell r="F284" t="str">
            <v>363</v>
          </cell>
          <cell r="G284" t="str">
            <v>4919</v>
          </cell>
          <cell r="H284" t="str">
            <v>36151.15</v>
          </cell>
          <cell r="I284" t="str">
            <v>4918</v>
          </cell>
          <cell r="J284" t="str">
            <v>36143.8</v>
          </cell>
          <cell r="K284" t="str">
            <v>72294.95</v>
          </cell>
        </row>
        <row r="285">
          <cell r="E285" t="str">
            <v>闽GY5605</v>
          </cell>
          <cell r="F285" t="str">
            <v>361</v>
          </cell>
          <cell r="G285" t="str">
            <v>2573</v>
          </cell>
          <cell r="H285" t="str">
            <v>18654.25</v>
          </cell>
          <cell r="I285" t="str">
            <v>2571</v>
          </cell>
          <cell r="J285" t="str">
            <v>18639.75</v>
          </cell>
          <cell r="K285" t="str">
            <v>37294</v>
          </cell>
        </row>
        <row r="286">
          <cell r="E286" t="str">
            <v>闽GY5602</v>
          </cell>
          <cell r="F286" t="str">
            <v>356</v>
          </cell>
          <cell r="G286" t="str">
            <v>4100</v>
          </cell>
          <cell r="H286" t="str">
            <v>30164.3</v>
          </cell>
          <cell r="I286" t="str">
            <v>4077</v>
          </cell>
          <cell r="J286" t="str">
            <v>29995.25</v>
          </cell>
          <cell r="K286" t="str">
            <v>60159.55</v>
          </cell>
        </row>
        <row r="287">
          <cell r="E287" t="str">
            <v>闽GY5721</v>
          </cell>
          <cell r="F287" t="str">
            <v>357</v>
          </cell>
          <cell r="G287" t="str">
            <v>2588</v>
          </cell>
          <cell r="H287" t="str">
            <v>18910.1</v>
          </cell>
          <cell r="I287" t="str">
            <v>2571</v>
          </cell>
          <cell r="J287" t="str">
            <v>18678.85</v>
          </cell>
          <cell r="K287" t="str">
            <v>37588.95</v>
          </cell>
        </row>
        <row r="288">
          <cell r="E288" t="str">
            <v>闽GY5768</v>
          </cell>
          <cell r="F288" t="str">
            <v>351</v>
          </cell>
          <cell r="G288" t="str">
            <v>3915</v>
          </cell>
          <cell r="H288" t="str">
            <v>28473.25</v>
          </cell>
          <cell r="I288" t="str">
            <v>3913</v>
          </cell>
          <cell r="J288" t="str">
            <v>28458.75</v>
          </cell>
          <cell r="K288" t="str">
            <v>56932</v>
          </cell>
        </row>
        <row r="289">
          <cell r="E289" t="str">
            <v>闽GY5612</v>
          </cell>
          <cell r="F289" t="str">
            <v>357</v>
          </cell>
          <cell r="G289" t="str">
            <v>5097</v>
          </cell>
          <cell r="H289" t="str">
            <v>37492.2</v>
          </cell>
          <cell r="I289" t="str">
            <v>5097</v>
          </cell>
          <cell r="J289" t="str">
            <v>37492.2</v>
          </cell>
          <cell r="K289" t="str">
            <v>74984.4</v>
          </cell>
        </row>
        <row r="290">
          <cell r="E290" t="str">
            <v>闽GY5655</v>
          </cell>
          <cell r="F290" t="str">
            <v>335</v>
          </cell>
          <cell r="G290" t="str">
            <v>2497</v>
          </cell>
          <cell r="H290" t="str">
            <v>28984.75</v>
          </cell>
          <cell r="I290" t="str">
            <v>2491</v>
          </cell>
          <cell r="J290" t="str">
            <v>28915.05</v>
          </cell>
          <cell r="K290" t="str">
            <v>57899.8</v>
          </cell>
        </row>
        <row r="291">
          <cell r="E291" t="str">
            <v>闽GY5697</v>
          </cell>
          <cell r="F291" t="str">
            <v>334</v>
          </cell>
          <cell r="G291" t="str">
            <v>2624</v>
          </cell>
          <cell r="H291" t="str">
            <v>30101.25</v>
          </cell>
          <cell r="I291" t="str">
            <v>2592</v>
          </cell>
          <cell r="J291" t="str">
            <v>29758.8</v>
          </cell>
          <cell r="K291" t="str">
            <v>59860.05</v>
          </cell>
        </row>
        <row r="292">
          <cell r="E292" t="str">
            <v>闽GY5675</v>
          </cell>
          <cell r="F292" t="str">
            <v>334</v>
          </cell>
          <cell r="G292" t="str">
            <v>8801</v>
          </cell>
          <cell r="H292" t="str">
            <v>36735</v>
          </cell>
          <cell r="I292" t="str">
            <v>5180</v>
          </cell>
          <cell r="J292" t="str">
            <v>15736.2</v>
          </cell>
          <cell r="K292" t="str">
            <v>52471.2</v>
          </cell>
        </row>
        <row r="293">
          <cell r="E293" t="str">
            <v>闽GY5692</v>
          </cell>
          <cell r="F293" t="str">
            <v>328</v>
          </cell>
          <cell r="G293" t="str">
            <v>8066</v>
          </cell>
          <cell r="H293" t="str">
            <v>33229.4</v>
          </cell>
          <cell r="I293" t="str">
            <v>4854</v>
          </cell>
          <cell r="J293" t="str">
            <v>14615.85</v>
          </cell>
          <cell r="K293" t="str">
            <v>47845.25</v>
          </cell>
        </row>
        <row r="294">
          <cell r="E294" t="str">
            <v>闽GY6993</v>
          </cell>
          <cell r="F294" t="str">
            <v>247</v>
          </cell>
          <cell r="G294" t="str">
            <v>3308</v>
          </cell>
          <cell r="H294" t="str">
            <v>22628.5</v>
          </cell>
          <cell r="I294" t="str">
            <v>2320</v>
          </cell>
          <cell r="J294" t="str">
            <v>16895.1</v>
          </cell>
          <cell r="K294" t="str">
            <v>39523.6</v>
          </cell>
        </row>
        <row r="295">
          <cell r="E295" t="str">
            <v>闽GY5693</v>
          </cell>
          <cell r="F295" t="str">
            <v>363</v>
          </cell>
          <cell r="G295" t="str">
            <v>5152</v>
          </cell>
          <cell r="H295" t="str">
            <v>37364.7</v>
          </cell>
          <cell r="I295" t="str">
            <v>5153</v>
          </cell>
          <cell r="J295" t="str">
            <v>37371.95</v>
          </cell>
          <cell r="K295" t="str">
            <v>74736.65</v>
          </cell>
        </row>
        <row r="296">
          <cell r="E296" t="str">
            <v>闽GY5785</v>
          </cell>
          <cell r="F296" t="str">
            <v>361</v>
          </cell>
          <cell r="G296" t="str">
            <v>5006</v>
          </cell>
          <cell r="H296" t="str">
            <v>36784.8</v>
          </cell>
          <cell r="I296" t="str">
            <v>4998</v>
          </cell>
          <cell r="J296" t="str">
            <v>36726</v>
          </cell>
          <cell r="K296" t="str">
            <v>73510.8</v>
          </cell>
        </row>
        <row r="297">
          <cell r="E297" t="str">
            <v>闽GY5696</v>
          </cell>
          <cell r="F297" t="str">
            <v>357</v>
          </cell>
          <cell r="G297" t="str">
            <v>5101</v>
          </cell>
          <cell r="H297" t="str">
            <v>36982.55</v>
          </cell>
          <cell r="I297" t="str">
            <v>5101</v>
          </cell>
          <cell r="J297" t="str">
            <v>36982.55</v>
          </cell>
          <cell r="K297" t="str">
            <v>73965.1</v>
          </cell>
        </row>
        <row r="298">
          <cell r="E298" t="str">
            <v>闽GY5670</v>
          </cell>
          <cell r="F298" t="str">
            <v>355</v>
          </cell>
          <cell r="G298" t="str">
            <v>5096</v>
          </cell>
          <cell r="H298" t="str">
            <v>36947.5</v>
          </cell>
          <cell r="I298" t="str">
            <v>5093</v>
          </cell>
          <cell r="J298" t="str">
            <v>36925.75</v>
          </cell>
          <cell r="K298" t="str">
            <v>73873.25</v>
          </cell>
        </row>
        <row r="299">
          <cell r="E299" t="str">
            <v>闽GY5827</v>
          </cell>
          <cell r="F299" t="str">
            <v>360</v>
          </cell>
          <cell r="G299" t="str">
            <v>3701</v>
          </cell>
          <cell r="H299" t="str">
            <v>41892.3</v>
          </cell>
          <cell r="I299" t="str">
            <v>3698</v>
          </cell>
          <cell r="J299" t="str">
            <v>41860.2</v>
          </cell>
          <cell r="K299" t="str">
            <v>83752.5</v>
          </cell>
        </row>
        <row r="300">
          <cell r="E300" t="str">
            <v>闽GY5823</v>
          </cell>
          <cell r="F300" t="str">
            <v>305</v>
          </cell>
          <cell r="G300" t="str">
            <v>2454</v>
          </cell>
          <cell r="H300" t="str">
            <v>30527.75</v>
          </cell>
          <cell r="I300" t="str">
            <v>2442</v>
          </cell>
          <cell r="J300" t="str">
            <v>30311.1</v>
          </cell>
          <cell r="K300" t="str">
            <v>60838.85</v>
          </cell>
        </row>
        <row r="301">
          <cell r="E301" t="str">
            <v>闽GY5882</v>
          </cell>
          <cell r="F301" t="str">
            <v>365</v>
          </cell>
          <cell r="G301" t="str">
            <v>3183</v>
          </cell>
          <cell r="H301" t="str">
            <v>44275.3</v>
          </cell>
          <cell r="I301" t="str">
            <v>3104</v>
          </cell>
          <cell r="J301" t="str">
            <v>42709.1</v>
          </cell>
          <cell r="K301" t="str">
            <v>86984.4</v>
          </cell>
        </row>
        <row r="302">
          <cell r="E302" t="str">
            <v>闽GY5852</v>
          </cell>
          <cell r="F302" t="str">
            <v>325</v>
          </cell>
          <cell r="G302" t="str">
            <v>2653</v>
          </cell>
          <cell r="H302" t="str">
            <v>32982.85</v>
          </cell>
          <cell r="I302" t="str">
            <v>2631</v>
          </cell>
          <cell r="J302" t="str">
            <v>32545.05</v>
          </cell>
          <cell r="K302" t="str">
            <v>65527.9</v>
          </cell>
        </row>
        <row r="303">
          <cell r="E303" t="str">
            <v>闽GY5923</v>
          </cell>
          <cell r="F303" t="str">
            <v>356</v>
          </cell>
          <cell r="G303" t="str">
            <v>3405</v>
          </cell>
          <cell r="H303" t="str">
            <v>38639.45</v>
          </cell>
          <cell r="I303" t="str">
            <v>3401</v>
          </cell>
          <cell r="J303" t="str">
            <v>38559.85</v>
          </cell>
          <cell r="K303" t="str">
            <v>77199.3</v>
          </cell>
        </row>
        <row r="304">
          <cell r="E304" t="str">
            <v>闽GY5830</v>
          </cell>
          <cell r="F304" t="str">
            <v>322</v>
          </cell>
          <cell r="G304" t="str">
            <v>2592</v>
          </cell>
          <cell r="H304" t="str">
            <v>32080.15</v>
          </cell>
          <cell r="I304" t="str">
            <v>2575</v>
          </cell>
          <cell r="J304" t="str">
            <v>31741.85</v>
          </cell>
          <cell r="K304" t="str">
            <v>63822</v>
          </cell>
        </row>
        <row r="305">
          <cell r="E305" t="str">
            <v>闽GY5975</v>
          </cell>
          <cell r="F305" t="str">
            <v>312</v>
          </cell>
          <cell r="G305" t="str">
            <v>1801</v>
          </cell>
          <cell r="H305" t="str">
            <v>25672.05</v>
          </cell>
          <cell r="I305" t="str">
            <v>1780</v>
          </cell>
          <cell r="J305" t="str">
            <v>25260</v>
          </cell>
          <cell r="K305" t="str">
            <v>50932.05</v>
          </cell>
        </row>
        <row r="306">
          <cell r="E306" t="str">
            <v>闽GY5892</v>
          </cell>
          <cell r="F306" t="str">
            <v>324</v>
          </cell>
          <cell r="G306" t="str">
            <v>2671</v>
          </cell>
          <cell r="H306" t="str">
            <v>33324.5</v>
          </cell>
          <cell r="I306" t="str">
            <v>2648</v>
          </cell>
          <cell r="J306" t="str">
            <v>32868.8</v>
          </cell>
          <cell r="K306" t="str">
            <v>66193.3</v>
          </cell>
        </row>
        <row r="307">
          <cell r="E307" t="str">
            <v>闽GY5879</v>
          </cell>
          <cell r="F307" t="str">
            <v>321</v>
          </cell>
          <cell r="G307" t="str">
            <v>2026</v>
          </cell>
          <cell r="H307" t="str">
            <v>28149.1</v>
          </cell>
          <cell r="I307" t="str">
            <v>1893</v>
          </cell>
          <cell r="J307" t="str">
            <v>25320.4</v>
          </cell>
          <cell r="K307" t="str">
            <v>53469.5</v>
          </cell>
        </row>
        <row r="308">
          <cell r="E308" t="str">
            <v>闽GY5856</v>
          </cell>
          <cell r="F308" t="str">
            <v>348</v>
          </cell>
          <cell r="G308" t="str">
            <v>2394</v>
          </cell>
          <cell r="H308" t="str">
            <v>28564.75</v>
          </cell>
          <cell r="I308" t="str">
            <v>2238</v>
          </cell>
          <cell r="J308" t="str">
            <v>25414.35</v>
          </cell>
          <cell r="K308" t="str">
            <v>53979.1</v>
          </cell>
        </row>
        <row r="309">
          <cell r="E309" t="str">
            <v>闽GY5862</v>
          </cell>
          <cell r="F309" t="str">
            <v>338</v>
          </cell>
          <cell r="G309" t="str">
            <v>2389</v>
          </cell>
          <cell r="H309" t="str">
            <v>29012.2</v>
          </cell>
          <cell r="I309" t="str">
            <v>2216</v>
          </cell>
          <cell r="J309" t="str">
            <v>25361.05</v>
          </cell>
          <cell r="K309" t="str">
            <v>54373.25</v>
          </cell>
        </row>
        <row r="310">
          <cell r="E310" t="str">
            <v>闽GY5873</v>
          </cell>
          <cell r="F310" t="str">
            <v>342</v>
          </cell>
          <cell r="G310" t="str">
            <v>2754</v>
          </cell>
          <cell r="H310" t="str">
            <v>35444.2</v>
          </cell>
          <cell r="I310" t="str">
            <v>2593</v>
          </cell>
          <cell r="J310" t="str">
            <v>32243.6</v>
          </cell>
          <cell r="K310" t="str">
            <v>67687.8</v>
          </cell>
        </row>
        <row r="311">
          <cell r="E311" t="str">
            <v>闽GY5831</v>
          </cell>
          <cell r="F311" t="str">
            <v>333</v>
          </cell>
          <cell r="G311" t="str">
            <v>2641</v>
          </cell>
          <cell r="H311" t="str">
            <v>33193.85</v>
          </cell>
          <cell r="I311" t="str">
            <v>2606</v>
          </cell>
          <cell r="J311" t="str">
            <v>32493.35</v>
          </cell>
          <cell r="K311" t="str">
            <v>65687.2</v>
          </cell>
        </row>
        <row r="312">
          <cell r="E312" t="str">
            <v>闽GY5911</v>
          </cell>
          <cell r="F312" t="str">
            <v>314</v>
          </cell>
          <cell r="G312" t="str">
            <v>2558</v>
          </cell>
          <cell r="H312" t="str">
            <v>31512.35</v>
          </cell>
          <cell r="I312" t="str">
            <v>2555</v>
          </cell>
          <cell r="J312" t="str">
            <v>31452.65</v>
          </cell>
          <cell r="K312" t="str">
            <v>62965</v>
          </cell>
        </row>
        <row r="313">
          <cell r="E313" t="str">
            <v>闽GY5896</v>
          </cell>
          <cell r="F313" t="str">
            <v>338</v>
          </cell>
          <cell r="G313" t="str">
            <v>1640</v>
          </cell>
          <cell r="H313" t="str">
            <v>22860.1</v>
          </cell>
          <cell r="I313" t="str">
            <v>1224</v>
          </cell>
          <cell r="J313" t="str">
            <v>14355.7</v>
          </cell>
          <cell r="K313" t="str">
            <v>37215.8</v>
          </cell>
        </row>
        <row r="314">
          <cell r="E314" t="str">
            <v>闽GY5769</v>
          </cell>
          <cell r="F314" t="str">
            <v>321</v>
          </cell>
          <cell r="G314" t="str">
            <v>2610</v>
          </cell>
          <cell r="H314" t="str">
            <v>32411.95</v>
          </cell>
          <cell r="I314" t="str">
            <v>2596</v>
          </cell>
          <cell r="J314" t="str">
            <v>32133.35</v>
          </cell>
          <cell r="K314" t="str">
            <v>64545.3</v>
          </cell>
        </row>
        <row r="315">
          <cell r="E315" t="str">
            <v>闽GY5812</v>
          </cell>
          <cell r="F315" t="str">
            <v>331</v>
          </cell>
          <cell r="G315" t="str">
            <v>2700</v>
          </cell>
          <cell r="H315" t="str">
            <v>53182.45</v>
          </cell>
          <cell r="I315" t="str">
            <v>71</v>
          </cell>
          <cell r="J315" t="str">
            <v>865.35</v>
          </cell>
          <cell r="K315" t="str">
            <v>54047.8</v>
          </cell>
        </row>
        <row r="316">
          <cell r="E316" t="str">
            <v>闽GY6368</v>
          </cell>
          <cell r="F316" t="str">
            <v>361</v>
          </cell>
          <cell r="G316" t="str">
            <v>2884</v>
          </cell>
          <cell r="H316" t="str">
            <v>35191.5</v>
          </cell>
          <cell r="I316" t="str">
            <v>2884</v>
          </cell>
          <cell r="J316" t="str">
            <v>35188</v>
          </cell>
          <cell r="K316" t="str">
            <v>70379.5</v>
          </cell>
        </row>
        <row r="317">
          <cell r="E317" t="str">
            <v>闽GY5828</v>
          </cell>
          <cell r="F317" t="str">
            <v>353</v>
          </cell>
          <cell r="G317" t="str">
            <v>3490</v>
          </cell>
          <cell r="H317" t="str">
            <v>36823.05</v>
          </cell>
          <cell r="I317" t="str">
            <v>3462</v>
          </cell>
          <cell r="J317" t="str">
            <v>36169.85</v>
          </cell>
          <cell r="K317" t="str">
            <v>72992.9</v>
          </cell>
        </row>
        <row r="318">
          <cell r="E318" t="str">
            <v>闽GY5857</v>
          </cell>
          <cell r="F318" t="str">
            <v>322</v>
          </cell>
          <cell r="G318" t="str">
            <v>3202</v>
          </cell>
          <cell r="H318" t="str">
            <v>35867.1</v>
          </cell>
          <cell r="I318" t="str">
            <v>3196</v>
          </cell>
          <cell r="J318" t="str">
            <v>35650.8</v>
          </cell>
          <cell r="K318" t="str">
            <v>71517.9</v>
          </cell>
        </row>
        <row r="319">
          <cell r="E319" t="str">
            <v>闽GY5976</v>
          </cell>
          <cell r="F319" t="str">
            <v>323</v>
          </cell>
          <cell r="G319" t="str">
            <v>1530</v>
          </cell>
          <cell r="H319" t="str">
            <v>20783.9</v>
          </cell>
          <cell r="I319" t="str">
            <v>1207</v>
          </cell>
          <cell r="J319" t="str">
            <v>14123.3</v>
          </cell>
          <cell r="K319" t="str">
            <v>34907.2</v>
          </cell>
        </row>
        <row r="320">
          <cell r="E320" t="str">
            <v>闽GY5821</v>
          </cell>
          <cell r="F320" t="str">
            <v>309</v>
          </cell>
          <cell r="G320" t="str">
            <v>2503</v>
          </cell>
          <cell r="H320" t="str">
            <v>34575.3</v>
          </cell>
          <cell r="I320" t="str">
            <v>2465</v>
          </cell>
          <cell r="J320" t="str">
            <v>33819.1</v>
          </cell>
          <cell r="K320" t="str">
            <v>68394.4</v>
          </cell>
        </row>
        <row r="321">
          <cell r="E321" t="str">
            <v>闽GY5869</v>
          </cell>
          <cell r="F321" t="str">
            <v>345</v>
          </cell>
          <cell r="G321" t="str">
            <v>2789</v>
          </cell>
          <cell r="H321" t="str">
            <v>55165.35</v>
          </cell>
          <cell r="I321" t="str">
            <v>48</v>
          </cell>
          <cell r="J321" t="str">
            <v>619.45</v>
          </cell>
          <cell r="K321" t="str">
            <v>55784.8</v>
          </cell>
        </row>
        <row r="322">
          <cell r="E322" t="str">
            <v>闽GY5835</v>
          </cell>
          <cell r="F322" t="str">
            <v>306</v>
          </cell>
          <cell r="G322" t="str">
            <v>2333</v>
          </cell>
          <cell r="H322" t="str">
            <v>32199.85</v>
          </cell>
          <cell r="I322" t="str">
            <v>2266</v>
          </cell>
          <cell r="J322" t="str">
            <v>30885</v>
          </cell>
          <cell r="K322" t="str">
            <v>63084.85</v>
          </cell>
        </row>
        <row r="323">
          <cell r="E323" t="str">
            <v>闽GY5977</v>
          </cell>
          <cell r="F323" t="str">
            <v>332</v>
          </cell>
          <cell r="G323" t="str">
            <v>2720</v>
          </cell>
          <cell r="H323" t="str">
            <v>53296.8</v>
          </cell>
          <cell r="I323" t="str">
            <v>120</v>
          </cell>
          <cell r="J323" t="str">
            <v>1550.8</v>
          </cell>
          <cell r="K323" t="str">
            <v>54847.6</v>
          </cell>
        </row>
        <row r="324">
          <cell r="E324" t="str">
            <v>闽GY5970</v>
          </cell>
          <cell r="F324" t="str">
            <v>313</v>
          </cell>
          <cell r="G324" t="str">
            <v>2494</v>
          </cell>
          <cell r="H324" t="str">
            <v>31409.6</v>
          </cell>
          <cell r="I324" t="str">
            <v>2464</v>
          </cell>
          <cell r="J324" t="str">
            <v>30808.6</v>
          </cell>
          <cell r="K324" t="str">
            <v>62218.2</v>
          </cell>
        </row>
        <row r="325">
          <cell r="E325" t="str">
            <v>闽GY5861</v>
          </cell>
          <cell r="F325" t="str">
            <v>346</v>
          </cell>
          <cell r="G325" t="str">
            <v>2790</v>
          </cell>
          <cell r="H325" t="str">
            <v>55159.85</v>
          </cell>
          <cell r="I325" t="str">
            <v>53</v>
          </cell>
          <cell r="J325" t="str">
            <v>691.55</v>
          </cell>
          <cell r="K325" t="str">
            <v>55851.4</v>
          </cell>
        </row>
        <row r="326">
          <cell r="E326" t="str">
            <v>闽GY5986</v>
          </cell>
          <cell r="F326" t="str">
            <v>317</v>
          </cell>
          <cell r="G326" t="str">
            <v>2610</v>
          </cell>
          <cell r="H326" t="str">
            <v>51400.9</v>
          </cell>
          <cell r="I326" t="str">
            <v>71</v>
          </cell>
          <cell r="J326" t="str">
            <v>880.8</v>
          </cell>
          <cell r="K326" t="str">
            <v>52281.7</v>
          </cell>
        </row>
        <row r="327">
          <cell r="E327" t="str">
            <v>闽GY5877</v>
          </cell>
          <cell r="F327" t="str">
            <v>330</v>
          </cell>
          <cell r="G327" t="str">
            <v>2198</v>
          </cell>
          <cell r="H327" t="str">
            <v>32376.55</v>
          </cell>
          <cell r="I327" t="str">
            <v>1844</v>
          </cell>
          <cell r="J327" t="str">
            <v>25279.5</v>
          </cell>
          <cell r="K327" t="str">
            <v>57656.05</v>
          </cell>
        </row>
        <row r="328">
          <cell r="E328" t="str">
            <v>闽GY5809</v>
          </cell>
          <cell r="F328" t="str">
            <v>326</v>
          </cell>
          <cell r="G328" t="str">
            <v>1549</v>
          </cell>
          <cell r="H328" t="str">
            <v>21785.1</v>
          </cell>
          <cell r="I328" t="str">
            <v>1143</v>
          </cell>
          <cell r="J328" t="str">
            <v>13461.7</v>
          </cell>
          <cell r="K328" t="str">
            <v>35246.8</v>
          </cell>
        </row>
        <row r="329">
          <cell r="E329" t="str">
            <v>闽GY5893</v>
          </cell>
          <cell r="F329" t="str">
            <v>350</v>
          </cell>
          <cell r="G329" t="str">
            <v>2648</v>
          </cell>
          <cell r="H329" t="str">
            <v>35997.5</v>
          </cell>
          <cell r="I329" t="str">
            <v>2506</v>
          </cell>
          <cell r="J329" t="str">
            <v>33189.7</v>
          </cell>
          <cell r="K329" t="str">
            <v>69187.2</v>
          </cell>
        </row>
        <row r="330">
          <cell r="E330" t="str">
            <v>闽GY5872</v>
          </cell>
          <cell r="F330" t="str">
            <v>339</v>
          </cell>
          <cell r="G330" t="str">
            <v>1971</v>
          </cell>
          <cell r="H330" t="str">
            <v>22609.55</v>
          </cell>
          <cell r="I330" t="str">
            <v>1970</v>
          </cell>
          <cell r="J330" t="str">
            <v>22598.1</v>
          </cell>
          <cell r="K330" t="str">
            <v>45207.65</v>
          </cell>
        </row>
        <row r="331">
          <cell r="E331" t="str">
            <v>闽GY5918</v>
          </cell>
          <cell r="F331" t="str">
            <v>358</v>
          </cell>
          <cell r="G331" t="str">
            <v>4484</v>
          </cell>
          <cell r="H331" t="str">
            <v>36991.55</v>
          </cell>
          <cell r="I331" t="str">
            <v>4483</v>
          </cell>
          <cell r="J331" t="str">
            <v>36982.6</v>
          </cell>
          <cell r="K331" t="str">
            <v>73974.15</v>
          </cell>
        </row>
        <row r="332">
          <cell r="E332" t="str">
            <v>闽GY5919</v>
          </cell>
          <cell r="F332" t="str">
            <v>364</v>
          </cell>
          <cell r="G332" t="str">
            <v>3730</v>
          </cell>
          <cell r="H332" t="str">
            <v>41741.7</v>
          </cell>
          <cell r="I332" t="str">
            <v>3726</v>
          </cell>
          <cell r="J332" t="str">
            <v>41550.1</v>
          </cell>
          <cell r="K332" t="str">
            <v>83291.8</v>
          </cell>
        </row>
        <row r="333">
          <cell r="E333" t="str">
            <v>闽GY5855</v>
          </cell>
          <cell r="F333" t="str">
            <v>340</v>
          </cell>
          <cell r="G333" t="str">
            <v>2200</v>
          </cell>
          <cell r="H333" t="str">
            <v>18810</v>
          </cell>
          <cell r="I333" t="str">
            <v>2186</v>
          </cell>
          <cell r="J333" t="str">
            <v>18598.1</v>
          </cell>
          <cell r="K333" t="str">
            <v>37408.1</v>
          </cell>
        </row>
        <row r="334">
          <cell r="E334" t="str">
            <v>闽GY5928</v>
          </cell>
          <cell r="F334" t="str">
            <v>359</v>
          </cell>
          <cell r="G334" t="str">
            <v>2224</v>
          </cell>
          <cell r="H334" t="str">
            <v>25283.45</v>
          </cell>
          <cell r="I334" t="str">
            <v>2223</v>
          </cell>
          <cell r="J334" t="str">
            <v>25225.1</v>
          </cell>
          <cell r="K334" t="str">
            <v>50508.55</v>
          </cell>
        </row>
        <row r="335">
          <cell r="E335" t="str">
            <v>闽G09909D</v>
          </cell>
          <cell r="F335" t="str">
            <v>316</v>
          </cell>
          <cell r="G335" t="str">
            <v>1805</v>
          </cell>
          <cell r="H335" t="str">
            <v>20711.45</v>
          </cell>
          <cell r="I335" t="str">
            <v>1805</v>
          </cell>
          <cell r="J335" t="str">
            <v>20711.25</v>
          </cell>
          <cell r="K335" t="str">
            <v>41422.7</v>
          </cell>
        </row>
        <row r="336">
          <cell r="E336" t="str">
            <v>闽GY5993</v>
          </cell>
          <cell r="F336" t="str">
            <v>342</v>
          </cell>
          <cell r="G336" t="str">
            <v>3004</v>
          </cell>
          <cell r="H336" t="str">
            <v>24987</v>
          </cell>
          <cell r="I336" t="str">
            <v>3001</v>
          </cell>
          <cell r="J336" t="str">
            <v>24961.55</v>
          </cell>
          <cell r="K336" t="str">
            <v>49948.55</v>
          </cell>
        </row>
        <row r="337">
          <cell r="E337" t="str">
            <v>闽GY5803</v>
          </cell>
          <cell r="F337" t="str">
            <v>361</v>
          </cell>
          <cell r="G337" t="str">
            <v>3481</v>
          </cell>
          <cell r="H337" t="str">
            <v>47850.85</v>
          </cell>
          <cell r="I337" t="str">
            <v>3461</v>
          </cell>
          <cell r="J337" t="str">
            <v>47463.4</v>
          </cell>
          <cell r="K337" t="str">
            <v>95314.25</v>
          </cell>
        </row>
        <row r="338">
          <cell r="E338" t="str">
            <v>闽GY5778</v>
          </cell>
          <cell r="F338" t="str">
            <v>298</v>
          </cell>
          <cell r="G338" t="str">
            <v>1656</v>
          </cell>
          <cell r="H338" t="str">
            <v>19345.4</v>
          </cell>
          <cell r="I338" t="str">
            <v>1611</v>
          </cell>
          <cell r="J338" t="str">
            <v>18473.45</v>
          </cell>
          <cell r="K338" t="str">
            <v>37818.85</v>
          </cell>
        </row>
        <row r="339">
          <cell r="E339" t="str">
            <v>闽GY5876</v>
          </cell>
          <cell r="F339" t="str">
            <v>334</v>
          </cell>
          <cell r="G339" t="str">
            <v>1933</v>
          </cell>
          <cell r="H339" t="str">
            <v>22182.9</v>
          </cell>
          <cell r="I339" t="str">
            <v>1931</v>
          </cell>
          <cell r="J339" t="str">
            <v>22151.55</v>
          </cell>
          <cell r="K339" t="str">
            <v>44334.45</v>
          </cell>
        </row>
        <row r="340">
          <cell r="E340" t="str">
            <v>闽GY5897</v>
          </cell>
          <cell r="F340" t="str">
            <v>333</v>
          </cell>
          <cell r="G340" t="str">
            <v>3757</v>
          </cell>
          <cell r="H340" t="str">
            <v>31030.5</v>
          </cell>
          <cell r="I340" t="str">
            <v>3753</v>
          </cell>
          <cell r="J340" t="str">
            <v>30997.5</v>
          </cell>
          <cell r="K340" t="str">
            <v>62028</v>
          </cell>
        </row>
        <row r="341">
          <cell r="E341" t="str">
            <v>闽GY5829</v>
          </cell>
          <cell r="F341" t="str">
            <v>353</v>
          </cell>
          <cell r="G341" t="str">
            <v>4288</v>
          </cell>
          <cell r="H341" t="str">
            <v>35326.75</v>
          </cell>
          <cell r="I341" t="str">
            <v>4288</v>
          </cell>
          <cell r="J341" t="str">
            <v>35326.75</v>
          </cell>
          <cell r="K341" t="str">
            <v>70653.5</v>
          </cell>
        </row>
        <row r="342">
          <cell r="E342" t="str">
            <v>闽GY5995</v>
          </cell>
          <cell r="F342" t="str">
            <v>339</v>
          </cell>
          <cell r="G342" t="str">
            <v>2438</v>
          </cell>
          <cell r="H342" t="str">
            <v>33010.25</v>
          </cell>
          <cell r="I342" t="str">
            <v>2337</v>
          </cell>
          <cell r="J342" t="str">
            <v>30956.8</v>
          </cell>
          <cell r="K342" t="str">
            <v>63967.05</v>
          </cell>
        </row>
        <row r="343">
          <cell r="E343" t="str">
            <v>闽GY5868</v>
          </cell>
          <cell r="F343" t="str">
            <v>361</v>
          </cell>
          <cell r="G343" t="str">
            <v>4413</v>
          </cell>
          <cell r="H343" t="str">
            <v>36435.65</v>
          </cell>
          <cell r="I343" t="str">
            <v>4410</v>
          </cell>
          <cell r="J343" t="str">
            <v>36413</v>
          </cell>
          <cell r="K343" t="str">
            <v>72848.65</v>
          </cell>
        </row>
        <row r="344">
          <cell r="E344" t="str">
            <v>闽GY5967</v>
          </cell>
          <cell r="F344" t="str">
            <v>303</v>
          </cell>
          <cell r="G344" t="str">
            <v>2028</v>
          </cell>
          <cell r="H344" t="str">
            <v>28060</v>
          </cell>
          <cell r="I344" t="str">
            <v>1829</v>
          </cell>
          <cell r="J344" t="str">
            <v>24077.15</v>
          </cell>
          <cell r="K344" t="str">
            <v>52137.15</v>
          </cell>
        </row>
        <row r="345">
          <cell r="E345" t="str">
            <v>闽GY5938</v>
          </cell>
          <cell r="F345" t="str">
            <v>295</v>
          </cell>
          <cell r="G345" t="str">
            <v>1569</v>
          </cell>
          <cell r="H345" t="str">
            <v>20009.8</v>
          </cell>
          <cell r="I345" t="str">
            <v>1354</v>
          </cell>
          <cell r="J345" t="str">
            <v>15601.3</v>
          </cell>
          <cell r="K345" t="str">
            <v>35611.1</v>
          </cell>
        </row>
        <row r="346">
          <cell r="E346" t="str">
            <v>闽GY5931</v>
          </cell>
          <cell r="F346" t="str">
            <v>354</v>
          </cell>
          <cell r="G346" t="str">
            <v>2155</v>
          </cell>
          <cell r="H346" t="str">
            <v>28883.1</v>
          </cell>
          <cell r="I346" t="str">
            <v>2122</v>
          </cell>
          <cell r="J346" t="str">
            <v>28243.85</v>
          </cell>
          <cell r="K346" t="str">
            <v>57126.95</v>
          </cell>
        </row>
        <row r="347">
          <cell r="E347" t="str">
            <v>闽GY5916</v>
          </cell>
          <cell r="F347" t="str">
            <v>353</v>
          </cell>
          <cell r="G347" t="str">
            <v>2731</v>
          </cell>
          <cell r="H347" t="str">
            <v>37084.65</v>
          </cell>
          <cell r="I347" t="str">
            <v>2711</v>
          </cell>
          <cell r="J347" t="str">
            <v>36674.65</v>
          </cell>
          <cell r="K347" t="str">
            <v>73759.3</v>
          </cell>
        </row>
        <row r="348">
          <cell r="E348" t="str">
            <v>闽GY5807</v>
          </cell>
          <cell r="F348" t="str">
            <v>346</v>
          </cell>
          <cell r="G348" t="str">
            <v>2796</v>
          </cell>
          <cell r="H348" t="str">
            <v>33396.85</v>
          </cell>
          <cell r="I348" t="str">
            <v>2627</v>
          </cell>
          <cell r="J348" t="str">
            <v>29899.75</v>
          </cell>
          <cell r="K348" t="str">
            <v>63296.6</v>
          </cell>
        </row>
        <row r="349">
          <cell r="E349" t="str">
            <v>闽GY5955</v>
          </cell>
          <cell r="F349" t="str">
            <v>361</v>
          </cell>
          <cell r="G349" t="str">
            <v>2915</v>
          </cell>
          <cell r="H349" t="str">
            <v>34749.2</v>
          </cell>
          <cell r="I349" t="str">
            <v>2723</v>
          </cell>
          <cell r="J349" t="str">
            <v>30831.95</v>
          </cell>
          <cell r="K349" t="str">
            <v>65581.15</v>
          </cell>
        </row>
        <row r="350">
          <cell r="E350" t="str">
            <v>闽GY5737</v>
          </cell>
          <cell r="F350" t="str">
            <v>325</v>
          </cell>
          <cell r="G350" t="str">
            <v>2345</v>
          </cell>
          <cell r="H350" t="str">
            <v>25939.05</v>
          </cell>
          <cell r="I350" t="str">
            <v>2178</v>
          </cell>
          <cell r="J350" t="str">
            <v>22571.3</v>
          </cell>
          <cell r="K350" t="str">
            <v>48510.35</v>
          </cell>
        </row>
        <row r="351">
          <cell r="E351" t="str">
            <v>闽GY5925</v>
          </cell>
          <cell r="F351" t="str">
            <v>330</v>
          </cell>
          <cell r="G351" t="str">
            <v>2435</v>
          </cell>
          <cell r="H351" t="str">
            <v>31129.15</v>
          </cell>
          <cell r="I351" t="str">
            <v>2059</v>
          </cell>
          <cell r="J351" t="str">
            <v>23538.75</v>
          </cell>
          <cell r="K351" t="str">
            <v>54667.9</v>
          </cell>
        </row>
        <row r="352">
          <cell r="E352" t="str">
            <v>闽GY5971</v>
          </cell>
          <cell r="F352" t="str">
            <v>323</v>
          </cell>
          <cell r="G352" t="str">
            <v>1913</v>
          </cell>
          <cell r="H352" t="str">
            <v>22134.6</v>
          </cell>
          <cell r="I352" t="str">
            <v>1903</v>
          </cell>
          <cell r="J352" t="str">
            <v>21948.3</v>
          </cell>
          <cell r="K352" t="str">
            <v>44082.9</v>
          </cell>
        </row>
        <row r="353">
          <cell r="E353" t="str">
            <v>闽GY5859</v>
          </cell>
          <cell r="F353" t="str">
            <v>341</v>
          </cell>
          <cell r="G353" t="str">
            <v>1982</v>
          </cell>
          <cell r="H353" t="str">
            <v>22736.5</v>
          </cell>
          <cell r="I353" t="str">
            <v>1981</v>
          </cell>
          <cell r="J353" t="str">
            <v>22725.05</v>
          </cell>
          <cell r="K353" t="str">
            <v>45461.55</v>
          </cell>
        </row>
        <row r="354">
          <cell r="E354" t="str">
            <v>闽G09900D</v>
          </cell>
          <cell r="F354" t="str">
            <v>323</v>
          </cell>
          <cell r="G354" t="str">
            <v>1919</v>
          </cell>
          <cell r="H354" t="str">
            <v>22018.15</v>
          </cell>
          <cell r="I354" t="str">
            <v>1918</v>
          </cell>
          <cell r="J354" t="str">
            <v>22006.7</v>
          </cell>
          <cell r="K354" t="str">
            <v>44024.85</v>
          </cell>
        </row>
        <row r="355">
          <cell r="E355" t="str">
            <v>闽GY5867</v>
          </cell>
          <cell r="F355" t="str">
            <v>320</v>
          </cell>
          <cell r="G355" t="str">
            <v>1849</v>
          </cell>
          <cell r="H355" t="str">
            <v>21229.1</v>
          </cell>
          <cell r="I355" t="str">
            <v>1848</v>
          </cell>
          <cell r="J355" t="str">
            <v>21215.65</v>
          </cell>
          <cell r="K355" t="str">
            <v>42444.75</v>
          </cell>
        </row>
        <row r="356">
          <cell r="E356" t="str">
            <v>闽GY5739</v>
          </cell>
          <cell r="F356" t="str">
            <v>346</v>
          </cell>
          <cell r="G356" t="str">
            <v>2608</v>
          </cell>
          <cell r="H356" t="str">
            <v>36237.7</v>
          </cell>
          <cell r="I356" t="str">
            <v>2478</v>
          </cell>
          <cell r="J356" t="str">
            <v>33656.85</v>
          </cell>
          <cell r="K356" t="str">
            <v>69894.55</v>
          </cell>
        </row>
        <row r="357">
          <cell r="E357" t="str">
            <v>闽GY5890</v>
          </cell>
          <cell r="F357" t="str">
            <v>352</v>
          </cell>
          <cell r="G357" t="str">
            <v>2111</v>
          </cell>
          <cell r="H357" t="str">
            <v>29887</v>
          </cell>
          <cell r="I357" t="str">
            <v>2111</v>
          </cell>
          <cell r="J357" t="str">
            <v>29887</v>
          </cell>
          <cell r="K357" t="str">
            <v>59774</v>
          </cell>
        </row>
        <row r="358">
          <cell r="E358" t="str">
            <v>闽G00000D</v>
          </cell>
          <cell r="F358" t="str">
            <v>337</v>
          </cell>
          <cell r="G358" t="str">
            <v>1993</v>
          </cell>
          <cell r="H358" t="str">
            <v>22862.85</v>
          </cell>
          <cell r="I358" t="str">
            <v>1992</v>
          </cell>
          <cell r="J358" t="str">
            <v>22851.4</v>
          </cell>
          <cell r="K358" t="str">
            <v>45714.25</v>
          </cell>
        </row>
        <row r="359">
          <cell r="E359" t="str">
            <v>闽GY5800</v>
          </cell>
          <cell r="F359" t="str">
            <v>309</v>
          </cell>
          <cell r="G359" t="str">
            <v>2476</v>
          </cell>
          <cell r="H359" t="str">
            <v>29163.2</v>
          </cell>
          <cell r="I359" t="str">
            <v>2382</v>
          </cell>
          <cell r="J359" t="str">
            <v>27152.05</v>
          </cell>
          <cell r="K359" t="str">
            <v>56315.25</v>
          </cell>
        </row>
        <row r="360">
          <cell r="E360" t="str">
            <v>闽G00008D</v>
          </cell>
          <cell r="F360" t="str">
            <v>334</v>
          </cell>
          <cell r="G360" t="str">
            <v>1953</v>
          </cell>
          <cell r="H360" t="str">
            <v>22408.05</v>
          </cell>
          <cell r="I360" t="str">
            <v>1952</v>
          </cell>
          <cell r="J360" t="str">
            <v>22396.6</v>
          </cell>
          <cell r="K360" t="str">
            <v>44804.65</v>
          </cell>
        </row>
        <row r="361">
          <cell r="E361" t="str">
            <v>闽GY5757</v>
          </cell>
          <cell r="F361" t="str">
            <v>346</v>
          </cell>
          <cell r="G361" t="str">
            <v>2167</v>
          </cell>
          <cell r="H361" t="str">
            <v>24858.75</v>
          </cell>
          <cell r="I361" t="str">
            <v>2167</v>
          </cell>
          <cell r="J361" t="str">
            <v>24858.75</v>
          </cell>
          <cell r="K361" t="str">
            <v>49717.5</v>
          </cell>
        </row>
        <row r="362">
          <cell r="E362" t="str">
            <v>闽G00066D</v>
          </cell>
          <cell r="F362" t="str">
            <v>348</v>
          </cell>
          <cell r="G362" t="str">
            <v>2069</v>
          </cell>
          <cell r="H362" t="str">
            <v>23734.45</v>
          </cell>
          <cell r="I362" t="str">
            <v>2069</v>
          </cell>
          <cell r="J362" t="str">
            <v>23734.45</v>
          </cell>
          <cell r="K362" t="str">
            <v>47468.9</v>
          </cell>
        </row>
        <row r="363">
          <cell r="E363" t="str">
            <v>闽GY5979</v>
          </cell>
          <cell r="F363" t="str">
            <v>300</v>
          </cell>
          <cell r="G363" t="str">
            <v>1608</v>
          </cell>
          <cell r="H363" t="str">
            <v>21568.1</v>
          </cell>
          <cell r="I363" t="str">
            <v>1391</v>
          </cell>
          <cell r="J363" t="str">
            <v>17226.55</v>
          </cell>
          <cell r="K363" t="str">
            <v>38794.65</v>
          </cell>
        </row>
        <row r="364">
          <cell r="E364" t="str">
            <v>闽GY5865</v>
          </cell>
          <cell r="F364" t="str">
            <v>330</v>
          </cell>
          <cell r="G364" t="str">
            <v>1929</v>
          </cell>
          <cell r="H364" t="str">
            <v>21084.65</v>
          </cell>
          <cell r="I364" t="str">
            <v>1921</v>
          </cell>
          <cell r="J364" t="str">
            <v>20925.45</v>
          </cell>
          <cell r="K364" t="str">
            <v>42010.1</v>
          </cell>
        </row>
        <row r="365">
          <cell r="E365" t="str">
            <v>闽GY5982</v>
          </cell>
          <cell r="F365" t="str">
            <v>314</v>
          </cell>
          <cell r="G365" t="str">
            <v>1801</v>
          </cell>
          <cell r="H365" t="str">
            <v>20665.05</v>
          </cell>
          <cell r="I365" t="str">
            <v>1800</v>
          </cell>
          <cell r="J365" t="str">
            <v>20653.6</v>
          </cell>
          <cell r="K365" t="str">
            <v>41318.65</v>
          </cell>
        </row>
        <row r="366">
          <cell r="E366" t="str">
            <v>闽GY5987</v>
          </cell>
          <cell r="F366" t="str">
            <v>326</v>
          </cell>
          <cell r="G366" t="str">
            <v>2039</v>
          </cell>
          <cell r="H366" t="str">
            <v>23416.1</v>
          </cell>
          <cell r="I366" t="str">
            <v>2014</v>
          </cell>
          <cell r="J366" t="str">
            <v>22886.8</v>
          </cell>
          <cell r="K366" t="str">
            <v>46302.9</v>
          </cell>
        </row>
        <row r="367">
          <cell r="E367" t="str">
            <v>闽GY5806</v>
          </cell>
          <cell r="F367" t="str">
            <v>364</v>
          </cell>
          <cell r="G367" t="str">
            <v>2682</v>
          </cell>
          <cell r="H367" t="str">
            <v>30453.75</v>
          </cell>
          <cell r="I367" t="str">
            <v>2682</v>
          </cell>
          <cell r="J367" t="str">
            <v>30359.75</v>
          </cell>
          <cell r="K367" t="str">
            <v>60813.5</v>
          </cell>
        </row>
        <row r="368">
          <cell r="E368" t="str">
            <v>闽GY5853</v>
          </cell>
          <cell r="F368" t="str">
            <v>355</v>
          </cell>
          <cell r="G368" t="str">
            <v>2677</v>
          </cell>
          <cell r="H368" t="str">
            <v>38958.9</v>
          </cell>
          <cell r="I368" t="str">
            <v>2129</v>
          </cell>
          <cell r="J368" t="str">
            <v>28047.15</v>
          </cell>
          <cell r="K368" t="str">
            <v>67006.05</v>
          </cell>
        </row>
        <row r="369">
          <cell r="E369" t="str">
            <v>闽GY5796</v>
          </cell>
          <cell r="F369" t="str">
            <v>364</v>
          </cell>
          <cell r="G369" t="str">
            <v>2592</v>
          </cell>
          <cell r="H369" t="str">
            <v>34408.95</v>
          </cell>
          <cell r="I369" t="str">
            <v>2554</v>
          </cell>
          <cell r="J369" t="str">
            <v>33643.2</v>
          </cell>
          <cell r="K369" t="str">
            <v>68052.15</v>
          </cell>
        </row>
        <row r="370">
          <cell r="E370" t="str">
            <v>闽GY53669</v>
          </cell>
          <cell r="F370" t="str">
            <v>7</v>
          </cell>
          <cell r="G370" t="str">
            <v>7</v>
          </cell>
          <cell r="H370" t="str">
            <v>220.5</v>
          </cell>
          <cell r="I370" t="str">
            <v>7</v>
          </cell>
          <cell r="J370" t="str">
            <v>217.2</v>
          </cell>
          <cell r="K370" t="str">
            <v>437.7</v>
          </cell>
        </row>
        <row r="371">
          <cell r="E371" t="str">
            <v>闽G26788</v>
          </cell>
          <cell r="F371" t="str">
            <v>16</v>
          </cell>
          <cell r="G371" t="str">
            <v>35</v>
          </cell>
          <cell r="H371" t="str">
            <v>957.8</v>
          </cell>
          <cell r="I371" t="str">
            <v>33</v>
          </cell>
          <cell r="J371" t="str">
            <v>898.5</v>
          </cell>
          <cell r="K371" t="str">
            <v>1856.3</v>
          </cell>
        </row>
        <row r="372">
          <cell r="E372" t="str">
            <v>闽G26670</v>
          </cell>
          <cell r="F372" t="str">
            <v>3</v>
          </cell>
          <cell r="G372" t="str">
            <v>4</v>
          </cell>
          <cell r="H372" t="str">
            <v>121.9</v>
          </cell>
          <cell r="I372" t="str">
            <v>4</v>
          </cell>
          <cell r="J372" t="str">
            <v>116.6</v>
          </cell>
          <cell r="K372" t="str">
            <v>238.5</v>
          </cell>
        </row>
        <row r="373">
          <cell r="E373" t="str">
            <v>闽G35375</v>
          </cell>
          <cell r="F373" t="str">
            <v>1</v>
          </cell>
          <cell r="G373" t="str">
            <v>1</v>
          </cell>
          <cell r="H373" t="str">
            <v>26</v>
          </cell>
          <cell r="I373" t="str">
            <v>1</v>
          </cell>
          <cell r="J373" t="str">
            <v>26</v>
          </cell>
          <cell r="K373" t="str">
            <v>52</v>
          </cell>
        </row>
        <row r="374">
          <cell r="E374" t="str">
            <v>闽G26587</v>
          </cell>
          <cell r="F374" t="str">
            <v>24</v>
          </cell>
          <cell r="G374" t="str">
            <v>106</v>
          </cell>
          <cell r="H374" t="str">
            <v>2822.2</v>
          </cell>
          <cell r="I374" t="str">
            <v>106</v>
          </cell>
          <cell r="J374" t="str">
            <v>2822.2</v>
          </cell>
          <cell r="K374" t="str">
            <v>5644.4</v>
          </cell>
        </row>
        <row r="375">
          <cell r="E375" t="str">
            <v>闽GY6957</v>
          </cell>
          <cell r="F375" t="str">
            <v>4</v>
          </cell>
          <cell r="G375" t="str">
            <v>6</v>
          </cell>
          <cell r="H375" t="str">
            <v>187.8</v>
          </cell>
          <cell r="I375" t="str">
            <v>4</v>
          </cell>
          <cell r="J375" t="str">
            <v>125.2</v>
          </cell>
          <cell r="K375" t="str">
            <v>313</v>
          </cell>
        </row>
        <row r="376">
          <cell r="E376" t="str">
            <v>闽GY6897</v>
          </cell>
          <cell r="F376" t="str">
            <v>3</v>
          </cell>
          <cell r="G376" t="str">
            <v>2</v>
          </cell>
          <cell r="H376" t="str">
            <v>62.6</v>
          </cell>
          <cell r="I376" t="str">
            <v>3</v>
          </cell>
          <cell r="J376" t="str">
            <v>93.9</v>
          </cell>
          <cell r="K376" t="str">
            <v>156.5</v>
          </cell>
        </row>
        <row r="377">
          <cell r="E377" t="str">
            <v>闽G00065D</v>
          </cell>
          <cell r="F377" t="str">
            <v>342</v>
          </cell>
          <cell r="G377" t="str">
            <v>1999</v>
          </cell>
          <cell r="H377" t="str">
            <v>46825.4</v>
          </cell>
          <cell r="I377" t="str">
            <v>1995</v>
          </cell>
          <cell r="J377" t="str">
            <v>46744</v>
          </cell>
          <cell r="K377" t="str">
            <v>93569.4</v>
          </cell>
        </row>
        <row r="378">
          <cell r="E378" t="str">
            <v>闽G00018D</v>
          </cell>
          <cell r="F378" t="str">
            <v>333</v>
          </cell>
          <cell r="G378" t="str">
            <v>1944</v>
          </cell>
          <cell r="H378" t="str">
            <v>27520.35</v>
          </cell>
          <cell r="I378" t="str">
            <v>1943</v>
          </cell>
          <cell r="J378" t="str">
            <v>27506.2</v>
          </cell>
          <cell r="K378" t="str">
            <v>55026.55</v>
          </cell>
        </row>
        <row r="379">
          <cell r="E379" t="str">
            <v>闽G00099D</v>
          </cell>
          <cell r="F379" t="str">
            <v>361</v>
          </cell>
          <cell r="G379" t="str">
            <v>2043</v>
          </cell>
          <cell r="H379" t="str">
            <v>28294.9</v>
          </cell>
          <cell r="I379" t="str">
            <v>2043</v>
          </cell>
          <cell r="J379" t="str">
            <v>28322.1</v>
          </cell>
          <cell r="K379" t="str">
            <v>56617</v>
          </cell>
        </row>
        <row r="380">
          <cell r="E380" t="str">
            <v>闽G00095D</v>
          </cell>
          <cell r="F380" t="str">
            <v>342</v>
          </cell>
          <cell r="G380" t="str">
            <v>1977</v>
          </cell>
          <cell r="H380" t="str">
            <v>28025.25</v>
          </cell>
          <cell r="I380" t="str">
            <v>1977</v>
          </cell>
          <cell r="J380" t="str">
            <v>28025.25</v>
          </cell>
          <cell r="K380" t="str">
            <v>56050.5</v>
          </cell>
        </row>
        <row r="381">
          <cell r="E381" t="str">
            <v>闽G00060D</v>
          </cell>
          <cell r="F381" t="str">
            <v>346</v>
          </cell>
          <cell r="G381" t="str">
            <v>1982</v>
          </cell>
          <cell r="H381" t="str">
            <v>27794.2</v>
          </cell>
          <cell r="I381" t="str">
            <v>1981</v>
          </cell>
          <cell r="J381" t="str">
            <v>27803.9</v>
          </cell>
          <cell r="K381" t="str">
            <v>55598.1</v>
          </cell>
        </row>
        <row r="382">
          <cell r="E382" t="str">
            <v>闽G00075D</v>
          </cell>
          <cell r="F382" t="str">
            <v>307</v>
          </cell>
          <cell r="G382" t="str">
            <v>985</v>
          </cell>
          <cell r="H382" t="str">
            <v>19151.8</v>
          </cell>
          <cell r="I382" t="str">
            <v>980</v>
          </cell>
          <cell r="J382" t="str">
            <v>19055.4</v>
          </cell>
          <cell r="K382" t="str">
            <v>38207.2</v>
          </cell>
        </row>
        <row r="383">
          <cell r="E383" t="str">
            <v>闽G00061D</v>
          </cell>
          <cell r="F383" t="str">
            <v>360</v>
          </cell>
          <cell r="G383" t="str">
            <v>2055</v>
          </cell>
          <cell r="H383" t="str">
            <v>28645.6</v>
          </cell>
          <cell r="I383" t="str">
            <v>2056</v>
          </cell>
          <cell r="J383" t="str">
            <v>28703.1</v>
          </cell>
          <cell r="K383" t="str">
            <v>57348.7</v>
          </cell>
        </row>
        <row r="384">
          <cell r="E384" t="str">
            <v>闽G00059D</v>
          </cell>
          <cell r="F384" t="str">
            <v>342</v>
          </cell>
          <cell r="G384" t="str">
            <v>2397</v>
          </cell>
          <cell r="H384" t="str">
            <v>20578.7</v>
          </cell>
          <cell r="I384" t="str">
            <v>2463</v>
          </cell>
          <cell r="J384" t="str">
            <v>21191.6</v>
          </cell>
          <cell r="K384" t="str">
            <v>41770.3</v>
          </cell>
        </row>
        <row r="385">
          <cell r="E385" t="str">
            <v>闽G00053D</v>
          </cell>
          <cell r="F385" t="str">
            <v>342</v>
          </cell>
          <cell r="G385" t="str">
            <v>2291</v>
          </cell>
          <cell r="H385" t="str">
            <v>19838.7</v>
          </cell>
          <cell r="I385" t="str">
            <v>2290</v>
          </cell>
          <cell r="J385" t="str">
            <v>19840.8</v>
          </cell>
          <cell r="K385" t="str">
            <v>39679.5</v>
          </cell>
        </row>
        <row r="386">
          <cell r="E386" t="str">
            <v>闽G00056D</v>
          </cell>
          <cell r="F386" t="str">
            <v>335</v>
          </cell>
          <cell r="G386" t="str">
            <v>1932</v>
          </cell>
          <cell r="H386" t="str">
            <v>27498.6</v>
          </cell>
          <cell r="I386" t="str">
            <v>1932</v>
          </cell>
          <cell r="J386" t="str">
            <v>27498.6</v>
          </cell>
          <cell r="K386" t="str">
            <v>54997.2</v>
          </cell>
        </row>
        <row r="387">
          <cell r="E387" t="str">
            <v>闽G00091D</v>
          </cell>
          <cell r="F387" t="str">
            <v>364</v>
          </cell>
          <cell r="G387" t="str">
            <v>2755</v>
          </cell>
          <cell r="H387" t="str">
            <v>23654.4</v>
          </cell>
          <cell r="I387" t="str">
            <v>2683</v>
          </cell>
          <cell r="J387" t="str">
            <v>23067.1</v>
          </cell>
          <cell r="K387" t="str">
            <v>46721.5</v>
          </cell>
        </row>
        <row r="388">
          <cell r="E388" t="str">
            <v>闽G00033D</v>
          </cell>
          <cell r="F388" t="str">
            <v>356</v>
          </cell>
          <cell r="G388" t="str">
            <v>5000</v>
          </cell>
          <cell r="H388" t="str">
            <v>41898.05</v>
          </cell>
          <cell r="I388" t="str">
            <v>132</v>
          </cell>
          <cell r="J388" t="str">
            <v>1702.05</v>
          </cell>
          <cell r="K388" t="str">
            <v>43600.1</v>
          </cell>
        </row>
        <row r="389">
          <cell r="E389" t="str">
            <v>闽G00006D</v>
          </cell>
          <cell r="F389" t="str">
            <v>352</v>
          </cell>
          <cell r="G389" t="str">
            <v>2555</v>
          </cell>
          <cell r="H389" t="str">
            <v>22013.15</v>
          </cell>
          <cell r="I389" t="str">
            <v>2498</v>
          </cell>
          <cell r="J389" t="str">
            <v>21533.05</v>
          </cell>
          <cell r="K389" t="str">
            <v>43546.2</v>
          </cell>
        </row>
        <row r="390">
          <cell r="E390" t="str">
            <v>闽G00039D</v>
          </cell>
          <cell r="F390" t="str">
            <v>361</v>
          </cell>
          <cell r="G390" t="str">
            <v>2072</v>
          </cell>
          <cell r="H390" t="str">
            <v>29203.1</v>
          </cell>
          <cell r="I390" t="str">
            <v>2068</v>
          </cell>
          <cell r="J390" t="str">
            <v>29238.4</v>
          </cell>
          <cell r="K390" t="str">
            <v>58441.5</v>
          </cell>
        </row>
        <row r="391">
          <cell r="E391" t="str">
            <v>闽G00093D</v>
          </cell>
          <cell r="F391" t="str">
            <v>363</v>
          </cell>
          <cell r="G391" t="str">
            <v>2056</v>
          </cell>
          <cell r="H391" t="str">
            <v>28695.1</v>
          </cell>
          <cell r="I391" t="str">
            <v>2056</v>
          </cell>
          <cell r="J391" t="str">
            <v>28701.7</v>
          </cell>
          <cell r="K391" t="str">
            <v>57396.8</v>
          </cell>
        </row>
        <row r="392">
          <cell r="E392" t="str">
            <v>闽G00085D</v>
          </cell>
          <cell r="F392" t="str">
            <v>348</v>
          </cell>
          <cell r="G392" t="str">
            <v>2698</v>
          </cell>
          <cell r="H392" t="str">
            <v>23286.55</v>
          </cell>
          <cell r="I392" t="str">
            <v>2675</v>
          </cell>
          <cell r="J392" t="str">
            <v>23097.55</v>
          </cell>
          <cell r="K392" t="str">
            <v>46384.1</v>
          </cell>
        </row>
        <row r="393">
          <cell r="E393" t="str">
            <v>闽G00003D</v>
          </cell>
          <cell r="F393" t="str">
            <v>357</v>
          </cell>
          <cell r="G393" t="str">
            <v>2014</v>
          </cell>
          <cell r="H393" t="str">
            <v>28143.2</v>
          </cell>
          <cell r="I393" t="str">
            <v>2014</v>
          </cell>
          <cell r="J393" t="str">
            <v>28170.2</v>
          </cell>
          <cell r="K393" t="str">
            <v>56313.4</v>
          </cell>
        </row>
        <row r="394">
          <cell r="E394" t="str">
            <v>闽G00090D</v>
          </cell>
          <cell r="F394" t="str">
            <v>343</v>
          </cell>
          <cell r="G394" t="str">
            <v>1950</v>
          </cell>
          <cell r="H394" t="str">
            <v>27824.25</v>
          </cell>
          <cell r="I394" t="str">
            <v>1950</v>
          </cell>
          <cell r="J394" t="str">
            <v>27850.95</v>
          </cell>
          <cell r="K394" t="str">
            <v>55675.2</v>
          </cell>
        </row>
        <row r="395">
          <cell r="E395" t="str">
            <v>闽G00019D</v>
          </cell>
          <cell r="F395" t="str">
            <v>363</v>
          </cell>
          <cell r="G395" t="str">
            <v>2300</v>
          </cell>
          <cell r="H395" t="str">
            <v>32481.75</v>
          </cell>
          <cell r="I395" t="str">
            <v>2296</v>
          </cell>
          <cell r="J395" t="str">
            <v>32455.4</v>
          </cell>
          <cell r="K395" t="str">
            <v>64937.15</v>
          </cell>
        </row>
        <row r="396">
          <cell r="E396" t="str">
            <v>闽G00029D</v>
          </cell>
          <cell r="F396" t="str">
            <v>318</v>
          </cell>
          <cell r="G396" t="str">
            <v>2062</v>
          </cell>
          <cell r="H396" t="str">
            <v>28946.65</v>
          </cell>
          <cell r="I396" t="str">
            <v>1958</v>
          </cell>
          <cell r="J396" t="str">
            <v>27558.75</v>
          </cell>
          <cell r="K396" t="str">
            <v>56505.4</v>
          </cell>
        </row>
        <row r="397">
          <cell r="E397" t="str">
            <v>闽G00058D</v>
          </cell>
          <cell r="F397" t="str">
            <v>354</v>
          </cell>
          <cell r="G397" t="str">
            <v>5261</v>
          </cell>
          <cell r="H397" t="str">
            <v>21044</v>
          </cell>
          <cell r="I397" t="str">
            <v>5260</v>
          </cell>
          <cell r="J397" t="str">
            <v>21040</v>
          </cell>
          <cell r="K397" t="str">
            <v>42084</v>
          </cell>
        </row>
        <row r="398">
          <cell r="E398" t="str">
            <v>闽G00055D</v>
          </cell>
          <cell r="F398" t="str">
            <v>335</v>
          </cell>
          <cell r="G398" t="str">
            <v>1916</v>
          </cell>
          <cell r="H398" t="str">
            <v>27192.9</v>
          </cell>
          <cell r="I398" t="str">
            <v>1916</v>
          </cell>
          <cell r="J398" t="str">
            <v>27192.9</v>
          </cell>
          <cell r="K398" t="str">
            <v>54385.8</v>
          </cell>
        </row>
        <row r="399">
          <cell r="E399" t="str">
            <v>闽G00031D</v>
          </cell>
          <cell r="F399" t="str">
            <v>343</v>
          </cell>
          <cell r="G399" t="str">
            <v>2331</v>
          </cell>
          <cell r="H399" t="str">
            <v>20147.1</v>
          </cell>
          <cell r="I399" t="str">
            <v>2447</v>
          </cell>
          <cell r="J399" t="str">
            <v>21194</v>
          </cell>
          <cell r="K399" t="str">
            <v>41341.1</v>
          </cell>
        </row>
        <row r="400">
          <cell r="E400" t="str">
            <v>闽G00049D</v>
          </cell>
          <cell r="F400" t="str">
            <v>358</v>
          </cell>
          <cell r="G400" t="str">
            <v>2068</v>
          </cell>
          <cell r="H400" t="str">
            <v>29192.5</v>
          </cell>
          <cell r="I400" t="str">
            <v>2068</v>
          </cell>
          <cell r="J400" t="str">
            <v>29213.1</v>
          </cell>
          <cell r="K400" t="str">
            <v>58405.6</v>
          </cell>
        </row>
        <row r="401">
          <cell r="E401" t="str">
            <v>闽G01265D</v>
          </cell>
          <cell r="F401" t="str">
            <v>331</v>
          </cell>
          <cell r="G401" t="str">
            <v>1941</v>
          </cell>
          <cell r="H401" t="str">
            <v>27516.15</v>
          </cell>
          <cell r="I401" t="str">
            <v>1941</v>
          </cell>
          <cell r="J401" t="str">
            <v>27516.15</v>
          </cell>
          <cell r="K401" t="str">
            <v>55032.3</v>
          </cell>
        </row>
        <row r="402">
          <cell r="E402" t="str">
            <v>闽G00036D</v>
          </cell>
          <cell r="F402" t="str">
            <v>362</v>
          </cell>
          <cell r="G402" t="str">
            <v>5484</v>
          </cell>
          <cell r="H402" t="str">
            <v>45959.6</v>
          </cell>
          <cell r="I402" t="str">
            <v>104</v>
          </cell>
          <cell r="J402" t="str">
            <v>1570.2</v>
          </cell>
          <cell r="K402" t="str">
            <v>47529.8</v>
          </cell>
        </row>
        <row r="403">
          <cell r="E403" t="str">
            <v>闽G00016D</v>
          </cell>
          <cell r="F403" t="str">
            <v>334</v>
          </cell>
          <cell r="G403" t="str">
            <v>1945</v>
          </cell>
          <cell r="H403" t="str">
            <v>27321.6</v>
          </cell>
          <cell r="I403" t="str">
            <v>1945</v>
          </cell>
          <cell r="J403" t="str">
            <v>27321.6</v>
          </cell>
          <cell r="K403" t="str">
            <v>54643.2</v>
          </cell>
        </row>
        <row r="404">
          <cell r="E404" t="str">
            <v>闽G00009D</v>
          </cell>
          <cell r="F404" t="str">
            <v>361</v>
          </cell>
          <cell r="G404" t="str">
            <v>2044</v>
          </cell>
          <cell r="H404" t="str">
            <v>28609.4</v>
          </cell>
          <cell r="I404" t="str">
            <v>2044</v>
          </cell>
          <cell r="J404" t="str">
            <v>28629.6</v>
          </cell>
          <cell r="K404" t="str">
            <v>57239</v>
          </cell>
        </row>
        <row r="405">
          <cell r="E405" t="str">
            <v>闽G00020D</v>
          </cell>
          <cell r="F405" t="str">
            <v>335</v>
          </cell>
          <cell r="G405" t="str">
            <v>1924</v>
          </cell>
          <cell r="H405" t="str">
            <v>27332.55</v>
          </cell>
          <cell r="I405" t="str">
            <v>1924</v>
          </cell>
          <cell r="J405" t="str">
            <v>27332.55</v>
          </cell>
          <cell r="K405" t="str">
            <v>54665.1</v>
          </cell>
        </row>
        <row r="406">
          <cell r="E406" t="str">
            <v>闽G00002D</v>
          </cell>
          <cell r="F406" t="str">
            <v>363</v>
          </cell>
          <cell r="G406" t="str">
            <v>2064</v>
          </cell>
          <cell r="H406" t="str">
            <v>29003.9</v>
          </cell>
          <cell r="I406" t="str">
            <v>2062</v>
          </cell>
          <cell r="J406" t="str">
            <v>29011.6</v>
          </cell>
          <cell r="K406" t="str">
            <v>58015.5</v>
          </cell>
        </row>
        <row r="407">
          <cell r="E407" t="str">
            <v>闽G00030D</v>
          </cell>
          <cell r="F407" t="str">
            <v>358</v>
          </cell>
          <cell r="G407" t="str">
            <v>2286</v>
          </cell>
          <cell r="H407" t="str">
            <v>19826.75</v>
          </cell>
          <cell r="I407" t="str">
            <v>2264</v>
          </cell>
          <cell r="J407" t="str">
            <v>19631.05</v>
          </cell>
          <cell r="K407" t="str">
            <v>39457.8</v>
          </cell>
        </row>
        <row r="408">
          <cell r="E408" t="str">
            <v>闽G00067D</v>
          </cell>
          <cell r="F408" t="str">
            <v>355</v>
          </cell>
          <cell r="G408" t="str">
            <v>1978</v>
          </cell>
          <cell r="H408" t="str">
            <v>27691.1</v>
          </cell>
          <cell r="I408" t="str">
            <v>1978</v>
          </cell>
          <cell r="J408" t="str">
            <v>27725.1</v>
          </cell>
          <cell r="K408" t="str">
            <v>55416.2</v>
          </cell>
        </row>
        <row r="409">
          <cell r="E409" t="str">
            <v>闽G00086D</v>
          </cell>
          <cell r="F409" t="str">
            <v>320</v>
          </cell>
          <cell r="G409" t="str">
            <v>1757</v>
          </cell>
          <cell r="H409" t="str">
            <v>24879.55</v>
          </cell>
          <cell r="I409" t="str">
            <v>1754</v>
          </cell>
          <cell r="J409" t="str">
            <v>24835.6</v>
          </cell>
          <cell r="K409" t="str">
            <v>49715.15</v>
          </cell>
        </row>
        <row r="410">
          <cell r="E410" t="str">
            <v>闽G00015D</v>
          </cell>
          <cell r="F410" t="str">
            <v>337</v>
          </cell>
          <cell r="G410" t="str">
            <v>1927</v>
          </cell>
          <cell r="H410" t="str">
            <v>27348.3</v>
          </cell>
          <cell r="I410" t="str">
            <v>1927</v>
          </cell>
          <cell r="J410" t="str">
            <v>27348.3</v>
          </cell>
          <cell r="K410" t="str">
            <v>54696.6</v>
          </cell>
        </row>
        <row r="411">
          <cell r="E411" t="str">
            <v>闽G00080D</v>
          </cell>
          <cell r="F411" t="str">
            <v>361</v>
          </cell>
          <cell r="G411" t="str">
            <v>1930</v>
          </cell>
          <cell r="H411" t="str">
            <v>16782.5</v>
          </cell>
          <cell r="I411" t="str">
            <v>1927</v>
          </cell>
          <cell r="J411" t="str">
            <v>16758.35</v>
          </cell>
          <cell r="K411" t="str">
            <v>33540.85</v>
          </cell>
        </row>
        <row r="412">
          <cell r="E412" t="str">
            <v>闽G00005D</v>
          </cell>
          <cell r="F412" t="str">
            <v>317</v>
          </cell>
          <cell r="G412" t="str">
            <v>2231</v>
          </cell>
          <cell r="H412" t="str">
            <v>19387.2</v>
          </cell>
          <cell r="I412" t="str">
            <v>2289</v>
          </cell>
          <cell r="J412" t="str">
            <v>19919.7</v>
          </cell>
          <cell r="K412" t="str">
            <v>39306.9</v>
          </cell>
        </row>
        <row r="413">
          <cell r="E413" t="str">
            <v>闽G00017D</v>
          </cell>
          <cell r="F413" t="str">
            <v>333</v>
          </cell>
          <cell r="G413" t="str">
            <v>2037</v>
          </cell>
          <cell r="H413" t="str">
            <v>28732.3</v>
          </cell>
          <cell r="I413" t="str">
            <v>1957</v>
          </cell>
          <cell r="J413" t="str">
            <v>27152.5</v>
          </cell>
          <cell r="K413" t="str">
            <v>55884.8</v>
          </cell>
        </row>
        <row r="414">
          <cell r="E414" t="str">
            <v>闽G00063D</v>
          </cell>
          <cell r="F414" t="str">
            <v>365</v>
          </cell>
          <cell r="G414" t="str">
            <v>2951</v>
          </cell>
          <cell r="H414" t="str">
            <v>25489.2</v>
          </cell>
          <cell r="I414" t="str">
            <v>2934</v>
          </cell>
          <cell r="J414" t="str">
            <v>25352.75</v>
          </cell>
          <cell r="K414" t="str">
            <v>50841.95</v>
          </cell>
        </row>
        <row r="415">
          <cell r="E415" t="str">
            <v>闽G00021D</v>
          </cell>
          <cell r="F415" t="str">
            <v>312</v>
          </cell>
          <cell r="G415" t="str">
            <v>1810</v>
          </cell>
          <cell r="H415" t="str">
            <v>25332.15</v>
          </cell>
          <cell r="I415" t="str">
            <v>1785</v>
          </cell>
          <cell r="J415" t="str">
            <v>24828.4</v>
          </cell>
          <cell r="K415" t="str">
            <v>50160.55</v>
          </cell>
        </row>
        <row r="416">
          <cell r="E416" t="str">
            <v>闽G00088D</v>
          </cell>
          <cell r="F416" t="str">
            <v>321</v>
          </cell>
          <cell r="G416" t="str">
            <v>1896</v>
          </cell>
          <cell r="H416" t="str">
            <v>26751.5</v>
          </cell>
          <cell r="I416" t="str">
            <v>1895</v>
          </cell>
          <cell r="J416" t="str">
            <v>26737.35</v>
          </cell>
          <cell r="K416" t="str">
            <v>53488.85</v>
          </cell>
        </row>
        <row r="417">
          <cell r="E417" t="str">
            <v>闽G00083D</v>
          </cell>
          <cell r="F417" t="str">
            <v>325</v>
          </cell>
          <cell r="G417" t="str">
            <v>1901</v>
          </cell>
          <cell r="H417" t="str">
            <v>26569.05</v>
          </cell>
          <cell r="I417" t="str">
            <v>1882</v>
          </cell>
          <cell r="J417" t="str">
            <v>26216</v>
          </cell>
          <cell r="K417" t="str">
            <v>52785.05</v>
          </cell>
        </row>
        <row r="418">
          <cell r="E418" t="str">
            <v>闽G00007D</v>
          </cell>
          <cell r="F418" t="str">
            <v>365</v>
          </cell>
          <cell r="G418" t="str">
            <v>2956</v>
          </cell>
          <cell r="H418" t="str">
            <v>25491.7</v>
          </cell>
          <cell r="I418" t="str">
            <v>2943</v>
          </cell>
          <cell r="J418" t="str">
            <v>25389.5</v>
          </cell>
          <cell r="K418" t="str">
            <v>50881.2</v>
          </cell>
        </row>
        <row r="419">
          <cell r="E419" t="str">
            <v>闽G00001D</v>
          </cell>
          <cell r="F419" t="str">
            <v>357</v>
          </cell>
          <cell r="G419" t="str">
            <v>2071</v>
          </cell>
          <cell r="H419" t="str">
            <v>29045.5</v>
          </cell>
          <cell r="I419" t="str">
            <v>2068</v>
          </cell>
          <cell r="J419" t="str">
            <v>29010.4</v>
          </cell>
          <cell r="K419" t="str">
            <v>58055.9</v>
          </cell>
        </row>
        <row r="420">
          <cell r="E420" t="str">
            <v>闽G00077D</v>
          </cell>
          <cell r="F420" t="str">
            <v>312</v>
          </cell>
          <cell r="G420" t="str">
            <v>1814</v>
          </cell>
          <cell r="H420" t="str">
            <v>25549.4</v>
          </cell>
          <cell r="I420" t="str">
            <v>1813</v>
          </cell>
          <cell r="J420" t="str">
            <v>25535.4</v>
          </cell>
          <cell r="K420" t="str">
            <v>51084.8</v>
          </cell>
        </row>
        <row r="421">
          <cell r="E421" t="str">
            <v>闽G00073D</v>
          </cell>
          <cell r="F421" t="str">
            <v>337</v>
          </cell>
          <cell r="G421" t="str">
            <v>1958</v>
          </cell>
          <cell r="H421" t="str">
            <v>27671.2</v>
          </cell>
          <cell r="I421" t="str">
            <v>1953</v>
          </cell>
          <cell r="J421" t="str">
            <v>27571.7</v>
          </cell>
          <cell r="K421" t="str">
            <v>55242.9</v>
          </cell>
        </row>
        <row r="422">
          <cell r="E422" t="str">
            <v>闽G00069D</v>
          </cell>
          <cell r="F422" t="str">
            <v>362</v>
          </cell>
          <cell r="G422" t="str">
            <v>2019</v>
          </cell>
          <cell r="H422" t="str">
            <v>28278.8</v>
          </cell>
          <cell r="I422" t="str">
            <v>2020</v>
          </cell>
          <cell r="J422" t="str">
            <v>28299.1</v>
          </cell>
          <cell r="K422" t="str">
            <v>56577.9</v>
          </cell>
        </row>
        <row r="423">
          <cell r="E423" t="str">
            <v>闽G00028D</v>
          </cell>
          <cell r="F423" t="str">
            <v>326</v>
          </cell>
          <cell r="G423" t="str">
            <v>1924</v>
          </cell>
          <cell r="H423" t="str">
            <v>26813.7</v>
          </cell>
          <cell r="I423" t="str">
            <v>1920</v>
          </cell>
          <cell r="J423" t="str">
            <v>26732.1</v>
          </cell>
          <cell r="K423" t="str">
            <v>53545.8</v>
          </cell>
        </row>
        <row r="424">
          <cell r="E424" t="str">
            <v>闽G00082D</v>
          </cell>
          <cell r="F424" t="str">
            <v>260</v>
          </cell>
          <cell r="G424" t="str">
            <v>1511</v>
          </cell>
          <cell r="H424" t="str">
            <v>34885.4</v>
          </cell>
          <cell r="I424" t="str">
            <v>1481</v>
          </cell>
          <cell r="J424" t="str">
            <v>34601.1</v>
          </cell>
          <cell r="K424" t="str">
            <v>69486.5</v>
          </cell>
        </row>
        <row r="425">
          <cell r="E425" t="str">
            <v>闽G00081D</v>
          </cell>
          <cell r="F425" t="str">
            <v>322</v>
          </cell>
          <cell r="G425" t="str">
            <v>1893</v>
          </cell>
          <cell r="H425" t="str">
            <v>43697.5</v>
          </cell>
          <cell r="I425" t="str">
            <v>1894</v>
          </cell>
          <cell r="J425" t="str">
            <v>43719.6</v>
          </cell>
          <cell r="K425" t="str">
            <v>87417.1</v>
          </cell>
        </row>
        <row r="426">
          <cell r="E426" t="str">
            <v>闽G00071D</v>
          </cell>
          <cell r="F426" t="str">
            <v>360</v>
          </cell>
          <cell r="G426" t="str">
            <v>2235</v>
          </cell>
          <cell r="H426" t="str">
            <v>19365.1</v>
          </cell>
          <cell r="I426" t="str">
            <v>2208</v>
          </cell>
          <cell r="J426" t="str">
            <v>19105.85</v>
          </cell>
          <cell r="K426" t="str">
            <v>38470.95</v>
          </cell>
        </row>
        <row r="427">
          <cell r="E427" t="str">
            <v>闽G00010D</v>
          </cell>
          <cell r="F427" t="str">
            <v>335</v>
          </cell>
          <cell r="G427" t="str">
            <v>1934</v>
          </cell>
          <cell r="H427" t="str">
            <v>27512.55</v>
          </cell>
          <cell r="I427" t="str">
            <v>1934</v>
          </cell>
          <cell r="J427" t="str">
            <v>27512.55</v>
          </cell>
          <cell r="K427" t="str">
            <v>55025.1</v>
          </cell>
        </row>
        <row r="428">
          <cell r="E428" t="str">
            <v>闽G00035D</v>
          </cell>
          <cell r="F428" t="str">
            <v>337</v>
          </cell>
          <cell r="G428" t="str">
            <v>1943</v>
          </cell>
          <cell r="H428" t="str">
            <v>27616.75</v>
          </cell>
          <cell r="I428" t="str">
            <v>1939</v>
          </cell>
          <cell r="J428" t="str">
            <v>27537.15</v>
          </cell>
          <cell r="K428" t="str">
            <v>55153.9</v>
          </cell>
        </row>
        <row r="429">
          <cell r="E429" t="str">
            <v>闽G00012D</v>
          </cell>
          <cell r="F429" t="str">
            <v>337</v>
          </cell>
          <cell r="G429" t="str">
            <v>1966</v>
          </cell>
          <cell r="H429" t="str">
            <v>27839.8</v>
          </cell>
          <cell r="I429" t="str">
            <v>1963</v>
          </cell>
          <cell r="J429" t="str">
            <v>27780.1</v>
          </cell>
          <cell r="K429" t="str">
            <v>55619.9</v>
          </cell>
        </row>
        <row r="430">
          <cell r="E430" t="str">
            <v>闽G00072D</v>
          </cell>
          <cell r="F430" t="str">
            <v>346</v>
          </cell>
          <cell r="G430" t="str">
            <v>2181</v>
          </cell>
          <cell r="H430" t="str">
            <v>18900.7</v>
          </cell>
          <cell r="I430" t="str">
            <v>2168</v>
          </cell>
          <cell r="J430" t="str">
            <v>18794.65</v>
          </cell>
          <cell r="K430" t="str">
            <v>37695.35</v>
          </cell>
        </row>
        <row r="431">
          <cell r="E431" t="str">
            <v>闽G00076D</v>
          </cell>
          <cell r="F431" t="str">
            <v>337</v>
          </cell>
          <cell r="G431" t="str">
            <v>1986</v>
          </cell>
          <cell r="H431" t="str">
            <v>27945.8</v>
          </cell>
          <cell r="I431" t="str">
            <v>1983</v>
          </cell>
          <cell r="J431" t="str">
            <v>27894.35</v>
          </cell>
          <cell r="K431" t="str">
            <v>55840.15</v>
          </cell>
        </row>
        <row r="432">
          <cell r="E432" t="str">
            <v>闽GY2687</v>
          </cell>
          <cell r="F432" t="str">
            <v>225</v>
          </cell>
          <cell r="G432" t="str">
            <v>1408</v>
          </cell>
          <cell r="H432" t="str">
            <v>24183.45</v>
          </cell>
          <cell r="I432" t="str">
            <v>1405</v>
          </cell>
          <cell r="J432" t="str">
            <v>24185.35</v>
          </cell>
          <cell r="K432" t="str">
            <v>48368.8</v>
          </cell>
        </row>
        <row r="433">
          <cell r="E433" t="str">
            <v>闽GY2537</v>
          </cell>
          <cell r="F433" t="str">
            <v>208</v>
          </cell>
          <cell r="G433" t="str">
            <v>1305</v>
          </cell>
          <cell r="H433" t="str">
            <v>24510.75</v>
          </cell>
          <cell r="I433" t="str">
            <v>1274</v>
          </cell>
          <cell r="J433" t="str">
            <v>24261.4</v>
          </cell>
          <cell r="K433" t="str">
            <v>48772.15</v>
          </cell>
        </row>
        <row r="434">
          <cell r="E434" t="str">
            <v>闽GY2827</v>
          </cell>
          <cell r="F434" t="str">
            <v>24</v>
          </cell>
          <cell r="G434" t="str">
            <v>67</v>
          </cell>
          <cell r="H434" t="str">
            <v>1715.4</v>
          </cell>
          <cell r="I434" t="str">
            <v>67</v>
          </cell>
          <cell r="J434" t="str">
            <v>1715.4</v>
          </cell>
          <cell r="K434" t="str">
            <v>3430.8</v>
          </cell>
        </row>
        <row r="435">
          <cell r="E435" t="str">
            <v>闽GY2670</v>
          </cell>
          <cell r="F435" t="str">
            <v>29</v>
          </cell>
          <cell r="G435" t="str">
            <v>71</v>
          </cell>
          <cell r="H435" t="str">
            <v>1763.1</v>
          </cell>
          <cell r="I435" t="str">
            <v>71</v>
          </cell>
          <cell r="J435" t="str">
            <v>1776.3</v>
          </cell>
          <cell r="K435" t="str">
            <v>3539.4</v>
          </cell>
        </row>
        <row r="436">
          <cell r="E436" t="str">
            <v>闽G09983</v>
          </cell>
          <cell r="F436" t="str">
            <v>124</v>
          </cell>
          <cell r="G436" t="str">
            <v>518</v>
          </cell>
          <cell r="H436" t="str">
            <v>14691.2</v>
          </cell>
          <cell r="I436" t="str">
            <v>516</v>
          </cell>
          <cell r="J436" t="str">
            <v>14628.6</v>
          </cell>
          <cell r="K436" t="str">
            <v>29319.8</v>
          </cell>
        </row>
        <row r="437">
          <cell r="E437" t="str">
            <v>闽GY2205</v>
          </cell>
          <cell r="F437" t="str">
            <v>61</v>
          </cell>
          <cell r="G437" t="str">
            <v>689.5</v>
          </cell>
          <cell r="H437" t="str">
            <v>13155.8</v>
          </cell>
          <cell r="I437" t="str">
            <v>28</v>
          </cell>
          <cell r="J437" t="str">
            <v>190.4</v>
          </cell>
          <cell r="K437" t="str">
            <v>13346.2</v>
          </cell>
        </row>
        <row r="438">
          <cell r="E438" t="str">
            <v>闽GY2699</v>
          </cell>
          <cell r="F438" t="str">
            <v>60</v>
          </cell>
          <cell r="G438" t="str">
            <v>652.5</v>
          </cell>
          <cell r="H438" t="str">
            <v>12443.4</v>
          </cell>
          <cell r="I438" t="str">
            <v>27</v>
          </cell>
          <cell r="J438" t="str">
            <v>183.6</v>
          </cell>
          <cell r="K438" t="str">
            <v>12627</v>
          </cell>
        </row>
        <row r="439">
          <cell r="E439" t="str">
            <v>闽GY2511</v>
          </cell>
          <cell r="F439" t="str">
            <v>61</v>
          </cell>
          <cell r="G439" t="str">
            <v>693</v>
          </cell>
          <cell r="H439" t="str">
            <v>13211.6</v>
          </cell>
          <cell r="I439" t="str">
            <v>29</v>
          </cell>
          <cell r="J439" t="str">
            <v>197.2</v>
          </cell>
          <cell r="K439" t="str">
            <v>13408.8</v>
          </cell>
        </row>
        <row r="440">
          <cell r="E440" t="str">
            <v>闽GY2682</v>
          </cell>
          <cell r="F440" t="str">
            <v>40</v>
          </cell>
          <cell r="G440" t="str">
            <v>416</v>
          </cell>
          <cell r="H440" t="str">
            <v>7872</v>
          </cell>
          <cell r="I440" t="str">
            <v>22</v>
          </cell>
          <cell r="J440" t="str">
            <v>149.6</v>
          </cell>
          <cell r="K440" t="str">
            <v>8021.6</v>
          </cell>
        </row>
        <row r="441">
          <cell r="E441" t="str">
            <v>闽GY2685</v>
          </cell>
          <cell r="F441" t="str">
            <v>58</v>
          </cell>
          <cell r="G441" t="str">
            <v>612.5</v>
          </cell>
          <cell r="H441" t="str">
            <v>11646.6</v>
          </cell>
          <cell r="I441" t="str">
            <v>28</v>
          </cell>
          <cell r="J441" t="str">
            <v>190.4</v>
          </cell>
          <cell r="K441" t="str">
            <v>11837</v>
          </cell>
        </row>
        <row r="442">
          <cell r="E442" t="str">
            <v>闽GY2689</v>
          </cell>
          <cell r="F442" t="str">
            <v>28</v>
          </cell>
          <cell r="G442" t="str">
            <v>268</v>
          </cell>
          <cell r="H442" t="str">
            <v>5150.4</v>
          </cell>
          <cell r="I442" t="str">
            <v>8</v>
          </cell>
          <cell r="J442" t="str">
            <v>54.4</v>
          </cell>
          <cell r="K442" t="str">
            <v>5204.8</v>
          </cell>
        </row>
        <row r="443">
          <cell r="E443" t="str">
            <v>闽GY2696</v>
          </cell>
          <cell r="F443" t="str">
            <v>57</v>
          </cell>
          <cell r="G443" t="str">
            <v>617</v>
          </cell>
          <cell r="H443" t="str">
            <v>11786</v>
          </cell>
          <cell r="I443" t="str">
            <v>24</v>
          </cell>
          <cell r="J443" t="str">
            <v>163.2</v>
          </cell>
          <cell r="K443" t="str">
            <v>11949.2</v>
          </cell>
        </row>
        <row r="444">
          <cell r="E444" t="str">
            <v>闽GY2330</v>
          </cell>
          <cell r="F444" t="str">
            <v>50</v>
          </cell>
          <cell r="G444" t="str">
            <v>554</v>
          </cell>
          <cell r="H444" t="str">
            <v>10551.2</v>
          </cell>
          <cell r="I444" t="str">
            <v>24</v>
          </cell>
          <cell r="J444" t="str">
            <v>163.2</v>
          </cell>
          <cell r="K444" t="str">
            <v>10714.4</v>
          </cell>
        </row>
      </sheetData>
      <sheetData sheetId="1">
        <row r="1">
          <cell r="A1" t="str">
            <v>车牌号</v>
          </cell>
          <cell r="B1" t="str">
            <v>路单里程</v>
          </cell>
        </row>
        <row r="2">
          <cell r="A2" t="str">
            <v>闽G00000D</v>
          </cell>
          <cell r="B2">
            <v>45714.25</v>
          </cell>
        </row>
        <row r="3">
          <cell r="A3" t="str">
            <v>闽G00001D</v>
          </cell>
          <cell r="B3">
            <v>58055.9</v>
          </cell>
        </row>
        <row r="4">
          <cell r="A4" t="str">
            <v>闽G00002D</v>
          </cell>
          <cell r="B4">
            <v>58015.5</v>
          </cell>
        </row>
        <row r="5">
          <cell r="A5" t="str">
            <v>闽G00003D</v>
          </cell>
          <cell r="B5">
            <v>56313.4</v>
          </cell>
        </row>
        <row r="6">
          <cell r="A6" t="str">
            <v>闽G00005D</v>
          </cell>
          <cell r="B6">
            <v>39306.9</v>
          </cell>
        </row>
        <row r="7">
          <cell r="A7" t="str">
            <v>闽G00006D</v>
          </cell>
          <cell r="B7">
            <v>43546.2</v>
          </cell>
        </row>
        <row r="8">
          <cell r="A8" t="str">
            <v>闽G00007D</v>
          </cell>
          <cell r="B8">
            <v>50881.2</v>
          </cell>
        </row>
        <row r="9">
          <cell r="A9" t="str">
            <v>闽G00008D</v>
          </cell>
          <cell r="B9">
            <v>44804.65</v>
          </cell>
        </row>
        <row r="10">
          <cell r="A10" t="str">
            <v>闽G00009D</v>
          </cell>
          <cell r="B10">
            <v>57239</v>
          </cell>
        </row>
        <row r="11">
          <cell r="A11" t="str">
            <v>闽G00010D</v>
          </cell>
          <cell r="B11">
            <v>55025.1</v>
          </cell>
        </row>
        <row r="12">
          <cell r="A12" t="str">
            <v>闽G00012D</v>
          </cell>
          <cell r="B12">
            <v>55619.9</v>
          </cell>
        </row>
        <row r="13">
          <cell r="A13" t="str">
            <v>闽G00015D</v>
          </cell>
          <cell r="B13">
            <v>54696.6</v>
          </cell>
        </row>
        <row r="14">
          <cell r="A14" t="str">
            <v>闽G00016D</v>
          </cell>
          <cell r="B14">
            <v>54643.2</v>
          </cell>
        </row>
        <row r="15">
          <cell r="A15" t="str">
            <v>闽G00017D</v>
          </cell>
          <cell r="B15">
            <v>55884.8</v>
          </cell>
        </row>
        <row r="16">
          <cell r="A16" t="str">
            <v>闽G00018D</v>
          </cell>
          <cell r="B16">
            <v>55026.55</v>
          </cell>
        </row>
        <row r="17">
          <cell r="A17" t="str">
            <v>闽G00019D</v>
          </cell>
          <cell r="B17">
            <v>64937.15</v>
          </cell>
        </row>
        <row r="18">
          <cell r="A18" t="str">
            <v>闽G00020D</v>
          </cell>
          <cell r="B18">
            <v>54665.1</v>
          </cell>
        </row>
        <row r="19">
          <cell r="A19" t="str">
            <v>闽G00021D</v>
          </cell>
          <cell r="B19">
            <v>50160.55</v>
          </cell>
        </row>
        <row r="20">
          <cell r="A20" t="str">
            <v>闽G00027D</v>
          </cell>
          <cell r="B20">
            <v>46780.85</v>
          </cell>
        </row>
        <row r="21">
          <cell r="A21" t="str">
            <v>闽G00028D</v>
          </cell>
          <cell r="B21">
            <v>53545.8</v>
          </cell>
        </row>
        <row r="22">
          <cell r="A22" t="str">
            <v>闽G00029D</v>
          </cell>
          <cell r="B22">
            <v>56505.4</v>
          </cell>
        </row>
        <row r="23">
          <cell r="A23" t="str">
            <v>闽G00030D</v>
          </cell>
          <cell r="B23">
            <v>39457.8</v>
          </cell>
        </row>
        <row r="24">
          <cell r="A24" t="str">
            <v>闽G00031D</v>
          </cell>
          <cell r="B24">
            <v>41341.1</v>
          </cell>
        </row>
        <row r="25">
          <cell r="A25" t="str">
            <v>闽G00032D</v>
          </cell>
          <cell r="B25">
            <v>56204.2</v>
          </cell>
        </row>
        <row r="26">
          <cell r="A26" t="str">
            <v>闽G00033D</v>
          </cell>
          <cell r="B26">
            <v>43600.1</v>
          </cell>
        </row>
        <row r="27">
          <cell r="A27" t="str">
            <v>闽G00035D</v>
          </cell>
          <cell r="B27">
            <v>55153.9</v>
          </cell>
        </row>
        <row r="28">
          <cell r="A28" t="str">
            <v>闽G00036D</v>
          </cell>
          <cell r="B28">
            <v>47529.8</v>
          </cell>
        </row>
        <row r="29">
          <cell r="A29" t="str">
            <v>闽G00039D</v>
          </cell>
          <cell r="B29">
            <v>58441.5</v>
          </cell>
        </row>
        <row r="30">
          <cell r="A30" t="str">
            <v>闽G00049D</v>
          </cell>
          <cell r="B30">
            <v>58405.6</v>
          </cell>
        </row>
        <row r="31">
          <cell r="A31" t="str">
            <v>闽G00051D</v>
          </cell>
          <cell r="B31">
            <v>39736.9</v>
          </cell>
        </row>
        <row r="32">
          <cell r="A32" t="str">
            <v>闽G00053D</v>
          </cell>
          <cell r="B32">
            <v>39679.5</v>
          </cell>
        </row>
        <row r="33">
          <cell r="A33" t="str">
            <v>闽G00055D</v>
          </cell>
          <cell r="B33">
            <v>54385.8</v>
          </cell>
        </row>
        <row r="34">
          <cell r="A34" t="str">
            <v>闽G00056D</v>
          </cell>
          <cell r="B34">
            <v>54997.2</v>
          </cell>
        </row>
        <row r="35">
          <cell r="A35" t="str">
            <v>闽G00058D</v>
          </cell>
          <cell r="B35">
            <v>42084</v>
          </cell>
        </row>
        <row r="36">
          <cell r="A36" t="str">
            <v>闽G00059D</v>
          </cell>
          <cell r="B36">
            <v>41770.3</v>
          </cell>
        </row>
        <row r="37">
          <cell r="A37" t="str">
            <v>闽G00060D</v>
          </cell>
          <cell r="B37">
            <v>55598.1</v>
          </cell>
        </row>
        <row r="38">
          <cell r="A38" t="str">
            <v>闽G00061D</v>
          </cell>
          <cell r="B38">
            <v>57348.7</v>
          </cell>
        </row>
        <row r="39">
          <cell r="A39" t="str">
            <v>闽G00063D</v>
          </cell>
          <cell r="B39">
            <v>50841.95</v>
          </cell>
        </row>
        <row r="40">
          <cell r="A40" t="str">
            <v>闽G00065D</v>
          </cell>
          <cell r="B40">
            <v>93569.4</v>
          </cell>
        </row>
        <row r="41">
          <cell r="A41" t="str">
            <v>闽G00066D</v>
          </cell>
          <cell r="B41">
            <v>47468.9</v>
          </cell>
        </row>
        <row r="42">
          <cell r="A42" t="str">
            <v>闽G00067D</v>
          </cell>
          <cell r="B42">
            <v>55416.2</v>
          </cell>
        </row>
        <row r="43">
          <cell r="A43" t="str">
            <v>闽G00069D</v>
          </cell>
          <cell r="B43">
            <v>56577.9</v>
          </cell>
        </row>
        <row r="44">
          <cell r="A44" t="str">
            <v>闽G00071D</v>
          </cell>
          <cell r="B44">
            <v>38470.95</v>
          </cell>
        </row>
        <row r="45">
          <cell r="A45" t="str">
            <v>闽G00072D</v>
          </cell>
          <cell r="B45">
            <v>37695.35</v>
          </cell>
        </row>
        <row r="46">
          <cell r="A46" t="str">
            <v>闽G00073D</v>
          </cell>
          <cell r="B46">
            <v>55242.9</v>
          </cell>
        </row>
        <row r="47">
          <cell r="A47" t="str">
            <v>闽G00075D</v>
          </cell>
          <cell r="B47">
            <v>38207.2</v>
          </cell>
        </row>
        <row r="48">
          <cell r="A48" t="str">
            <v>闽G00076D</v>
          </cell>
          <cell r="B48">
            <v>55840.15</v>
          </cell>
        </row>
        <row r="49">
          <cell r="A49" t="str">
            <v>闽G00077D</v>
          </cell>
          <cell r="B49">
            <v>51084.8</v>
          </cell>
        </row>
        <row r="50">
          <cell r="A50" t="str">
            <v>闽G00080D</v>
          </cell>
          <cell r="B50">
            <v>33540.85</v>
          </cell>
        </row>
        <row r="51">
          <cell r="A51" t="str">
            <v>闽G00081D</v>
          </cell>
          <cell r="B51">
            <v>87417.1</v>
          </cell>
        </row>
        <row r="52">
          <cell r="A52" t="str">
            <v>闽G00082D</v>
          </cell>
          <cell r="B52">
            <v>69486.5</v>
          </cell>
        </row>
        <row r="53">
          <cell r="A53" t="str">
            <v>闽G00083D</v>
          </cell>
          <cell r="B53">
            <v>52785.05</v>
          </cell>
        </row>
        <row r="54">
          <cell r="A54" t="str">
            <v>闽G00085D</v>
          </cell>
          <cell r="B54">
            <v>46384.1</v>
          </cell>
        </row>
        <row r="55">
          <cell r="A55" t="str">
            <v>闽G00086D</v>
          </cell>
          <cell r="B55">
            <v>49715.15</v>
          </cell>
        </row>
        <row r="56">
          <cell r="A56" t="str">
            <v>闽G00088D</v>
          </cell>
          <cell r="B56">
            <v>53488.85</v>
          </cell>
        </row>
        <row r="57">
          <cell r="A57" t="str">
            <v>闽G00089D</v>
          </cell>
          <cell r="B57">
            <v>41619.6</v>
          </cell>
        </row>
        <row r="58">
          <cell r="A58" t="str">
            <v>闽G00090D</v>
          </cell>
          <cell r="B58">
            <v>55675.2</v>
          </cell>
        </row>
        <row r="59">
          <cell r="A59" t="str">
            <v>闽G00091D</v>
          </cell>
          <cell r="B59">
            <v>46721.5</v>
          </cell>
        </row>
        <row r="60">
          <cell r="A60" t="str">
            <v>闽G00093D</v>
          </cell>
          <cell r="B60">
            <v>57396.8</v>
          </cell>
        </row>
        <row r="61">
          <cell r="A61" t="str">
            <v>闽G00095D</v>
          </cell>
          <cell r="B61">
            <v>56050.5</v>
          </cell>
        </row>
        <row r="62">
          <cell r="A62" t="str">
            <v>闽G00098D</v>
          </cell>
          <cell r="B62">
            <v>54189.7</v>
          </cell>
        </row>
        <row r="63">
          <cell r="A63" t="str">
            <v>闽G00099D</v>
          </cell>
          <cell r="B63">
            <v>56617</v>
          </cell>
        </row>
        <row r="64">
          <cell r="A64" t="str">
            <v>闽G01265D</v>
          </cell>
          <cell r="B64">
            <v>55032.3</v>
          </cell>
        </row>
        <row r="65">
          <cell r="A65" t="str">
            <v>闽G07210</v>
          </cell>
          <cell r="B65">
            <v>55369.9</v>
          </cell>
        </row>
        <row r="66">
          <cell r="A66" t="str">
            <v>闽G09900D</v>
          </cell>
          <cell r="B66">
            <v>44024.85</v>
          </cell>
        </row>
        <row r="67">
          <cell r="A67" t="str">
            <v>闽G09909D</v>
          </cell>
          <cell r="B67">
            <v>41422.7</v>
          </cell>
        </row>
        <row r="68">
          <cell r="A68" t="str">
            <v>闽G09983</v>
          </cell>
          <cell r="B68">
            <v>29319.8</v>
          </cell>
        </row>
        <row r="69">
          <cell r="A69" t="str">
            <v>闽G26505</v>
          </cell>
          <cell r="B69">
            <v>1105.4</v>
          </cell>
        </row>
        <row r="70">
          <cell r="A70" t="str">
            <v>闽G26578</v>
          </cell>
          <cell r="B70">
            <v>18421.3</v>
          </cell>
        </row>
        <row r="71">
          <cell r="A71" t="str">
            <v>闽G26587</v>
          </cell>
          <cell r="B71">
            <v>5644.4</v>
          </cell>
        </row>
        <row r="72">
          <cell r="A72" t="str">
            <v>闽G26609</v>
          </cell>
          <cell r="B72">
            <v>779.2</v>
          </cell>
        </row>
        <row r="73">
          <cell r="A73" t="str">
            <v>闽G26670</v>
          </cell>
          <cell r="B73">
            <v>238.5</v>
          </cell>
        </row>
        <row r="74">
          <cell r="A74" t="str">
            <v>闽G26788</v>
          </cell>
          <cell r="B74">
            <v>1856.3</v>
          </cell>
        </row>
        <row r="75">
          <cell r="A75" t="str">
            <v>闽G26789</v>
          </cell>
          <cell r="B75">
            <v>1183.9</v>
          </cell>
        </row>
        <row r="76">
          <cell r="A76" t="str">
            <v>闽G33621</v>
          </cell>
          <cell r="B76">
            <v>693.7</v>
          </cell>
        </row>
        <row r="77">
          <cell r="A77" t="str">
            <v>闽G35361</v>
          </cell>
          <cell r="B77">
            <v>31.3</v>
          </cell>
        </row>
        <row r="78">
          <cell r="A78" t="str">
            <v>闽G35375</v>
          </cell>
          <cell r="B78">
            <v>52</v>
          </cell>
        </row>
        <row r="79">
          <cell r="A79" t="str">
            <v>闽G37918</v>
          </cell>
          <cell r="B79">
            <v>623.6</v>
          </cell>
        </row>
        <row r="80">
          <cell r="A80" t="str">
            <v>闽G37937</v>
          </cell>
          <cell r="B80">
            <v>653.5</v>
          </cell>
        </row>
        <row r="81">
          <cell r="A81" t="str">
            <v>闽G53511</v>
          </cell>
          <cell r="B81">
            <v>432.4</v>
          </cell>
        </row>
        <row r="82">
          <cell r="A82" t="str">
            <v>闽GY09983</v>
          </cell>
          <cell r="B82">
            <v>780</v>
          </cell>
        </row>
        <row r="83">
          <cell r="A83" t="str">
            <v>闽GY1810</v>
          </cell>
          <cell r="B83">
            <v>34020.35</v>
          </cell>
        </row>
        <row r="84">
          <cell r="A84" t="str">
            <v>闽GY1821</v>
          </cell>
          <cell r="B84">
            <v>222.5</v>
          </cell>
        </row>
        <row r="85">
          <cell r="A85" t="str">
            <v>闽GY1878</v>
          </cell>
          <cell r="B85">
            <v>38377.5</v>
          </cell>
        </row>
        <row r="86">
          <cell r="A86" t="str">
            <v>闽GY1886</v>
          </cell>
          <cell r="B86">
            <v>35792.25</v>
          </cell>
        </row>
        <row r="87">
          <cell r="A87" t="str">
            <v>闽GY1887</v>
          </cell>
          <cell r="B87">
            <v>1456</v>
          </cell>
        </row>
        <row r="88">
          <cell r="A88" t="str">
            <v>闽GY1890</v>
          </cell>
          <cell r="B88">
            <v>1938.6</v>
          </cell>
        </row>
        <row r="89">
          <cell r="A89" t="str">
            <v>闽GY2205</v>
          </cell>
          <cell r="B89">
            <v>13346.2</v>
          </cell>
        </row>
        <row r="90">
          <cell r="A90" t="str">
            <v>闽GY2250</v>
          </cell>
          <cell r="B90">
            <v>74583.4</v>
          </cell>
        </row>
        <row r="91">
          <cell r="A91" t="str">
            <v>闽GY2306</v>
          </cell>
          <cell r="B91">
            <v>21560.7</v>
          </cell>
        </row>
        <row r="92">
          <cell r="A92" t="str">
            <v>闽GY2309</v>
          </cell>
          <cell r="B92">
            <v>25081.25</v>
          </cell>
        </row>
        <row r="93">
          <cell r="A93" t="str">
            <v>闽GY2330</v>
          </cell>
          <cell r="B93">
            <v>10714.4</v>
          </cell>
        </row>
        <row r="94">
          <cell r="A94" t="str">
            <v>闽GY2511</v>
          </cell>
          <cell r="B94">
            <v>13408.8</v>
          </cell>
        </row>
        <row r="95">
          <cell r="A95" t="str">
            <v>闽GY2530</v>
          </cell>
          <cell r="B95">
            <v>137340</v>
          </cell>
        </row>
        <row r="96">
          <cell r="A96" t="str">
            <v>闽GY2537</v>
          </cell>
          <cell r="B96">
            <v>48772.15</v>
          </cell>
        </row>
        <row r="97">
          <cell r="A97" t="str">
            <v>闽GY2562</v>
          </cell>
          <cell r="B97">
            <v>139350</v>
          </cell>
        </row>
        <row r="98">
          <cell r="A98" t="str">
            <v>闽GY2565</v>
          </cell>
          <cell r="B98">
            <v>159826.1</v>
          </cell>
        </row>
        <row r="99">
          <cell r="A99" t="str">
            <v>闽GY2570</v>
          </cell>
          <cell r="B99">
            <v>145564</v>
          </cell>
        </row>
        <row r="100">
          <cell r="A100" t="str">
            <v>闽GY2572</v>
          </cell>
          <cell r="B100">
            <v>146070</v>
          </cell>
        </row>
        <row r="101">
          <cell r="A101" t="str">
            <v>闽GY2575</v>
          </cell>
          <cell r="B101">
            <v>160686.4</v>
          </cell>
        </row>
        <row r="102">
          <cell r="A102" t="str">
            <v>闽GY2581</v>
          </cell>
          <cell r="B102">
            <v>50470.4</v>
          </cell>
        </row>
        <row r="103">
          <cell r="A103" t="str">
            <v>闽GY2582</v>
          </cell>
          <cell r="B103">
            <v>91824</v>
          </cell>
        </row>
        <row r="104">
          <cell r="A104" t="str">
            <v>闽GY2583</v>
          </cell>
          <cell r="B104">
            <v>146507.6</v>
          </cell>
        </row>
        <row r="105">
          <cell r="A105" t="str">
            <v>闽GY2585</v>
          </cell>
          <cell r="B105">
            <v>105120.2</v>
          </cell>
        </row>
        <row r="106">
          <cell r="A106" t="str">
            <v>闽GY2586</v>
          </cell>
          <cell r="B106">
            <v>153083</v>
          </cell>
        </row>
        <row r="107">
          <cell r="A107" t="str">
            <v>闽GY2587</v>
          </cell>
          <cell r="B107">
            <v>93069.6</v>
          </cell>
        </row>
        <row r="108">
          <cell r="A108" t="str">
            <v>闽GY2589</v>
          </cell>
          <cell r="B108">
            <v>103056.6</v>
          </cell>
        </row>
        <row r="109">
          <cell r="A109" t="str">
            <v>闽GY2590</v>
          </cell>
          <cell r="B109">
            <v>111652.1</v>
          </cell>
        </row>
        <row r="110">
          <cell r="A110" t="str">
            <v>闽GY2591</v>
          </cell>
          <cell r="B110">
            <v>139276</v>
          </cell>
        </row>
        <row r="111">
          <cell r="A111" t="str">
            <v>闽GY2593</v>
          </cell>
          <cell r="B111">
            <v>136139.3</v>
          </cell>
        </row>
        <row r="112">
          <cell r="A112" t="str">
            <v>闽GY2596</v>
          </cell>
          <cell r="B112">
            <v>137508</v>
          </cell>
        </row>
        <row r="113">
          <cell r="A113" t="str">
            <v>闽GY2597</v>
          </cell>
          <cell r="B113">
            <v>138970</v>
          </cell>
        </row>
        <row r="114">
          <cell r="A114" t="str">
            <v>闽GY2598</v>
          </cell>
          <cell r="B114">
            <v>149206</v>
          </cell>
        </row>
        <row r="115">
          <cell r="A115" t="str">
            <v>闽GY2599</v>
          </cell>
          <cell r="B115">
            <v>103989.1</v>
          </cell>
        </row>
        <row r="116">
          <cell r="A116" t="str">
            <v>闽GY2638</v>
          </cell>
          <cell r="B116">
            <v>1168</v>
          </cell>
        </row>
        <row r="117">
          <cell r="A117" t="str">
            <v>闽GY2663</v>
          </cell>
          <cell r="B117">
            <v>1956.4</v>
          </cell>
        </row>
        <row r="118">
          <cell r="A118" t="str">
            <v>闽GY2670</v>
          </cell>
          <cell r="B118">
            <v>3539.4</v>
          </cell>
        </row>
        <row r="119">
          <cell r="A119" t="str">
            <v>闽GY2682</v>
          </cell>
          <cell r="B119">
            <v>8021.6</v>
          </cell>
        </row>
        <row r="120">
          <cell r="A120" t="str">
            <v>闽GY2685</v>
          </cell>
          <cell r="B120">
            <v>11837</v>
          </cell>
        </row>
        <row r="121">
          <cell r="A121" t="str">
            <v>闽GY2687</v>
          </cell>
          <cell r="B121">
            <v>48368.8</v>
          </cell>
        </row>
        <row r="122">
          <cell r="A122" t="str">
            <v>闽GY2689</v>
          </cell>
          <cell r="B122">
            <v>5204.8</v>
          </cell>
        </row>
        <row r="123">
          <cell r="A123" t="str">
            <v>闽GY2696</v>
          </cell>
          <cell r="B123">
            <v>11949.2</v>
          </cell>
        </row>
        <row r="124">
          <cell r="A124" t="str">
            <v>闽GY2699</v>
          </cell>
          <cell r="B124">
            <v>12627</v>
          </cell>
        </row>
        <row r="125">
          <cell r="A125" t="str">
            <v>闽GY2737</v>
          </cell>
          <cell r="B125">
            <v>70192</v>
          </cell>
        </row>
        <row r="126">
          <cell r="A126" t="str">
            <v>闽GY2817</v>
          </cell>
          <cell r="B126">
            <v>76522.4</v>
          </cell>
        </row>
        <row r="127">
          <cell r="A127" t="str">
            <v>闽GY2820</v>
          </cell>
          <cell r="B127">
            <v>62440.8</v>
          </cell>
        </row>
        <row r="128">
          <cell r="A128" t="str">
            <v>闽GY2821</v>
          </cell>
          <cell r="B128">
            <v>65990.2</v>
          </cell>
        </row>
        <row r="129">
          <cell r="A129" t="str">
            <v>闽GY2823</v>
          </cell>
          <cell r="B129">
            <v>65264.25</v>
          </cell>
        </row>
        <row r="130">
          <cell r="A130" t="str">
            <v>闽GY2825</v>
          </cell>
          <cell r="B130">
            <v>52674.7</v>
          </cell>
        </row>
        <row r="131">
          <cell r="A131" t="str">
            <v>闽GY2827</v>
          </cell>
          <cell r="B131">
            <v>3430.8</v>
          </cell>
        </row>
        <row r="132">
          <cell r="A132" t="str">
            <v>闽GY2833</v>
          </cell>
          <cell r="B132">
            <v>72564.75</v>
          </cell>
        </row>
        <row r="133">
          <cell r="A133" t="str">
            <v>闽GY2835</v>
          </cell>
          <cell r="B133">
            <v>74453.8</v>
          </cell>
        </row>
        <row r="134">
          <cell r="A134" t="str">
            <v>闽GY2837</v>
          </cell>
          <cell r="B134">
            <v>69019.75</v>
          </cell>
        </row>
        <row r="135">
          <cell r="A135" t="str">
            <v>闽GY2850</v>
          </cell>
          <cell r="B135">
            <v>74832.35</v>
          </cell>
        </row>
        <row r="136">
          <cell r="A136" t="str">
            <v>闽GY2851</v>
          </cell>
          <cell r="B136">
            <v>73463.5</v>
          </cell>
        </row>
        <row r="137">
          <cell r="A137" t="str">
            <v>闽GY2852</v>
          </cell>
          <cell r="B137">
            <v>37132.8</v>
          </cell>
        </row>
        <row r="138">
          <cell r="A138" t="str">
            <v>闽GY2855</v>
          </cell>
          <cell r="B138">
            <v>67519.9</v>
          </cell>
        </row>
        <row r="139">
          <cell r="A139" t="str">
            <v>闽GY2856</v>
          </cell>
          <cell r="B139">
            <v>72356.85</v>
          </cell>
        </row>
        <row r="140">
          <cell r="A140" t="str">
            <v>闽GY2857</v>
          </cell>
          <cell r="B140">
            <v>58045.9</v>
          </cell>
        </row>
        <row r="141">
          <cell r="A141" t="str">
            <v>闽GY2858</v>
          </cell>
          <cell r="B141">
            <v>70293.95</v>
          </cell>
        </row>
        <row r="142">
          <cell r="A142" t="str">
            <v>闽GY2865</v>
          </cell>
          <cell r="B142">
            <v>60909.85</v>
          </cell>
        </row>
        <row r="143">
          <cell r="A143" t="str">
            <v>闽GY2868</v>
          </cell>
          <cell r="B143">
            <v>73425.3</v>
          </cell>
        </row>
        <row r="144">
          <cell r="A144" t="str">
            <v>闽GY2869</v>
          </cell>
          <cell r="B144">
            <v>54945.3</v>
          </cell>
        </row>
        <row r="145">
          <cell r="A145" t="str">
            <v>闽GY2870</v>
          </cell>
          <cell r="B145">
            <v>78505.5</v>
          </cell>
        </row>
        <row r="146">
          <cell r="A146" t="str">
            <v>闽GY2871</v>
          </cell>
          <cell r="B146">
            <v>82445.7</v>
          </cell>
        </row>
        <row r="147">
          <cell r="A147" t="str">
            <v>闽GY2872</v>
          </cell>
          <cell r="B147">
            <v>53640.45</v>
          </cell>
        </row>
        <row r="148">
          <cell r="A148" t="str">
            <v>闽GY2875</v>
          </cell>
          <cell r="B148">
            <v>78037.85</v>
          </cell>
        </row>
        <row r="149">
          <cell r="A149" t="str">
            <v>闽GY2876</v>
          </cell>
          <cell r="B149">
            <v>66239.6</v>
          </cell>
        </row>
        <row r="150">
          <cell r="A150" t="str">
            <v>闽GY2877</v>
          </cell>
          <cell r="B150">
            <v>72266.85</v>
          </cell>
        </row>
        <row r="151">
          <cell r="A151" t="str">
            <v>闽GY2880</v>
          </cell>
          <cell r="B151">
            <v>56834.4</v>
          </cell>
        </row>
        <row r="152">
          <cell r="A152" t="str">
            <v>闽GY2881</v>
          </cell>
          <cell r="B152">
            <v>83898.4</v>
          </cell>
        </row>
        <row r="153">
          <cell r="A153" t="str">
            <v>闽GY2882</v>
          </cell>
          <cell r="B153">
            <v>82883.5</v>
          </cell>
        </row>
        <row r="154">
          <cell r="A154" t="str">
            <v>闽GY2883</v>
          </cell>
          <cell r="B154">
            <v>67281</v>
          </cell>
        </row>
        <row r="155">
          <cell r="A155" t="str">
            <v>闽GY2885</v>
          </cell>
          <cell r="B155">
            <v>79211.95</v>
          </cell>
        </row>
        <row r="156">
          <cell r="A156" t="str">
            <v>闽GY2887</v>
          </cell>
          <cell r="B156">
            <v>81968.1</v>
          </cell>
        </row>
        <row r="157">
          <cell r="A157" t="str">
            <v>闽GY2888</v>
          </cell>
          <cell r="B157">
            <v>49492.8</v>
          </cell>
        </row>
        <row r="158">
          <cell r="A158" t="str">
            <v>闽GY2889</v>
          </cell>
          <cell r="B158">
            <v>73256.35</v>
          </cell>
        </row>
        <row r="159">
          <cell r="A159" t="str">
            <v>闽GY2890</v>
          </cell>
          <cell r="B159">
            <v>81500.45</v>
          </cell>
        </row>
        <row r="160">
          <cell r="A160" t="str">
            <v>闽GY2905</v>
          </cell>
          <cell r="B160">
            <v>61499.1</v>
          </cell>
        </row>
        <row r="161">
          <cell r="A161" t="str">
            <v>闽GY2938</v>
          </cell>
          <cell r="B161">
            <v>46525.2</v>
          </cell>
        </row>
        <row r="162">
          <cell r="A162" t="str">
            <v>闽GY2952</v>
          </cell>
          <cell r="B162">
            <v>67032.6</v>
          </cell>
        </row>
        <row r="163">
          <cell r="A163" t="str">
            <v>闽GY2972</v>
          </cell>
          <cell r="B163">
            <v>33078.4</v>
          </cell>
        </row>
        <row r="164">
          <cell r="A164" t="str">
            <v>闽GY2975</v>
          </cell>
          <cell r="B164">
            <v>60760.9</v>
          </cell>
        </row>
        <row r="165">
          <cell r="A165" t="str">
            <v>闽GY2982</v>
          </cell>
          <cell r="B165">
            <v>61455.2</v>
          </cell>
        </row>
        <row r="166">
          <cell r="A166" t="str">
            <v>闽GY2986</v>
          </cell>
          <cell r="B166">
            <v>76843.85</v>
          </cell>
        </row>
        <row r="167">
          <cell r="A167" t="str">
            <v>闽GY2988</v>
          </cell>
          <cell r="B167">
            <v>78734.35</v>
          </cell>
        </row>
        <row r="168">
          <cell r="A168" t="str">
            <v>闽GY2989</v>
          </cell>
          <cell r="B168">
            <v>84157.1</v>
          </cell>
        </row>
        <row r="169">
          <cell r="A169" t="str">
            <v>闽GY2992</v>
          </cell>
          <cell r="B169">
            <v>80276.6</v>
          </cell>
        </row>
        <row r="170">
          <cell r="A170" t="str">
            <v>闽GY2993</v>
          </cell>
          <cell r="B170">
            <v>80376.1</v>
          </cell>
        </row>
        <row r="171">
          <cell r="A171" t="str">
            <v>闽GY2995</v>
          </cell>
          <cell r="B171">
            <v>88538.5</v>
          </cell>
        </row>
        <row r="172">
          <cell r="A172" t="str">
            <v>闽GY2996</v>
          </cell>
          <cell r="B172">
            <v>73490.7</v>
          </cell>
        </row>
        <row r="173">
          <cell r="A173" t="str">
            <v>闽GY2997</v>
          </cell>
          <cell r="B173">
            <v>72893.7</v>
          </cell>
        </row>
        <row r="174">
          <cell r="A174" t="str">
            <v>闽GY2998</v>
          </cell>
          <cell r="B174">
            <v>78664.7</v>
          </cell>
        </row>
        <row r="175">
          <cell r="A175" t="str">
            <v>闽GY2999</v>
          </cell>
          <cell r="B175">
            <v>73610.1</v>
          </cell>
        </row>
        <row r="176">
          <cell r="A176" t="str">
            <v>闽GY3220</v>
          </cell>
          <cell r="B176">
            <v>52543.3</v>
          </cell>
        </row>
        <row r="177">
          <cell r="A177" t="str">
            <v>闽GY3255</v>
          </cell>
          <cell r="B177">
            <v>60073.95</v>
          </cell>
        </row>
        <row r="178">
          <cell r="A178" t="str">
            <v>闽GY3267</v>
          </cell>
          <cell r="B178">
            <v>18786.5</v>
          </cell>
        </row>
        <row r="179">
          <cell r="A179" t="str">
            <v>闽GY3311</v>
          </cell>
          <cell r="B179">
            <v>44302.3</v>
          </cell>
        </row>
        <row r="180">
          <cell r="A180" t="str">
            <v>闽GY3315</v>
          </cell>
          <cell r="B180">
            <v>42172.4</v>
          </cell>
        </row>
        <row r="181">
          <cell r="A181" t="str">
            <v>闽GY3318</v>
          </cell>
          <cell r="B181">
            <v>36262.9</v>
          </cell>
        </row>
        <row r="182">
          <cell r="A182" t="str">
            <v>闽GY3322</v>
          </cell>
          <cell r="B182">
            <v>57156.5</v>
          </cell>
        </row>
        <row r="183">
          <cell r="A183" t="str">
            <v>闽GY3332</v>
          </cell>
          <cell r="B183">
            <v>35275.3</v>
          </cell>
        </row>
        <row r="184">
          <cell r="A184" t="str">
            <v>闽GY3358</v>
          </cell>
          <cell r="B184">
            <v>110427.4</v>
          </cell>
        </row>
        <row r="185">
          <cell r="A185" t="str">
            <v>闽GY3361</v>
          </cell>
          <cell r="B185">
            <v>59470.4</v>
          </cell>
        </row>
        <row r="186">
          <cell r="A186" t="str">
            <v>闽GY3363</v>
          </cell>
          <cell r="B186">
            <v>100199.5</v>
          </cell>
        </row>
        <row r="187">
          <cell r="A187" t="str">
            <v>闽GY3367</v>
          </cell>
          <cell r="B187">
            <v>41871.3</v>
          </cell>
        </row>
        <row r="188">
          <cell r="A188" t="str">
            <v>闽GY3371</v>
          </cell>
          <cell r="B188">
            <v>58056.8</v>
          </cell>
        </row>
        <row r="189">
          <cell r="A189" t="str">
            <v>闽GY3375</v>
          </cell>
          <cell r="B189">
            <v>64438.6</v>
          </cell>
        </row>
        <row r="190">
          <cell r="A190" t="str">
            <v>闽GY3390</v>
          </cell>
          <cell r="B190">
            <v>64463.1</v>
          </cell>
        </row>
        <row r="191">
          <cell r="A191" t="str">
            <v>闽GY3397</v>
          </cell>
          <cell r="B191">
            <v>58947</v>
          </cell>
        </row>
        <row r="192">
          <cell r="A192" t="str">
            <v>闽GY3502</v>
          </cell>
          <cell r="B192">
            <v>86432.7</v>
          </cell>
        </row>
        <row r="193">
          <cell r="A193" t="str">
            <v>闽GY3505</v>
          </cell>
          <cell r="B193">
            <v>35336.1</v>
          </cell>
        </row>
        <row r="194">
          <cell r="A194" t="str">
            <v>闽GY3506</v>
          </cell>
          <cell r="B194">
            <v>127573.6</v>
          </cell>
        </row>
        <row r="195">
          <cell r="A195" t="str">
            <v>闽GY3507</v>
          </cell>
          <cell r="B195">
            <v>103127.7</v>
          </cell>
        </row>
        <row r="196">
          <cell r="A196" t="str">
            <v>闽GY3508</v>
          </cell>
          <cell r="B196">
            <v>78678.2</v>
          </cell>
        </row>
        <row r="197">
          <cell r="A197" t="str">
            <v>闽GY3510</v>
          </cell>
          <cell r="B197">
            <v>47147.25</v>
          </cell>
        </row>
        <row r="198">
          <cell r="A198" t="str">
            <v>闽GY3513</v>
          </cell>
          <cell r="B198">
            <v>78261.9</v>
          </cell>
        </row>
        <row r="199">
          <cell r="A199" t="str">
            <v>闽GY3519</v>
          </cell>
          <cell r="B199">
            <v>47459.8</v>
          </cell>
        </row>
        <row r="200">
          <cell r="A200" t="str">
            <v>闽GY3520</v>
          </cell>
          <cell r="B200">
            <v>87137.55</v>
          </cell>
        </row>
        <row r="201">
          <cell r="A201" t="str">
            <v>闽GY3526</v>
          </cell>
          <cell r="B201">
            <v>100441.5</v>
          </cell>
        </row>
        <row r="202">
          <cell r="A202" t="str">
            <v>闽GY3527</v>
          </cell>
          <cell r="B202">
            <v>56593.8</v>
          </cell>
        </row>
        <row r="203">
          <cell r="A203" t="str">
            <v>闽GY3528</v>
          </cell>
          <cell r="B203">
            <v>80128.55</v>
          </cell>
        </row>
        <row r="204">
          <cell r="A204" t="str">
            <v>闽GY3532</v>
          </cell>
          <cell r="B204">
            <v>75615.6</v>
          </cell>
        </row>
        <row r="205">
          <cell r="A205" t="str">
            <v>闽GY3533</v>
          </cell>
          <cell r="B205">
            <v>87473.25</v>
          </cell>
        </row>
        <row r="206">
          <cell r="A206" t="str">
            <v>闽GY3536</v>
          </cell>
          <cell r="B206">
            <v>80567.35</v>
          </cell>
        </row>
        <row r="207">
          <cell r="A207" t="str">
            <v>闽GY3537</v>
          </cell>
          <cell r="B207">
            <v>34160.1</v>
          </cell>
        </row>
        <row r="208">
          <cell r="A208" t="str">
            <v>闽GY3539</v>
          </cell>
          <cell r="B208">
            <v>77931.3</v>
          </cell>
        </row>
        <row r="209">
          <cell r="A209" t="str">
            <v>闽GY3550</v>
          </cell>
          <cell r="B209">
            <v>51040.7</v>
          </cell>
        </row>
        <row r="210">
          <cell r="A210" t="str">
            <v>闽GY3551</v>
          </cell>
          <cell r="B210">
            <v>34598.5</v>
          </cell>
        </row>
        <row r="211">
          <cell r="A211" t="str">
            <v>闽GY3552</v>
          </cell>
          <cell r="B211">
            <v>43340.8</v>
          </cell>
        </row>
        <row r="212">
          <cell r="A212" t="str">
            <v>闽GY3555</v>
          </cell>
          <cell r="B212">
            <v>45956.3</v>
          </cell>
        </row>
        <row r="213">
          <cell r="A213" t="str">
            <v>闽GY3560</v>
          </cell>
          <cell r="B213">
            <v>62305</v>
          </cell>
        </row>
        <row r="214">
          <cell r="A214" t="str">
            <v>闽GY3561</v>
          </cell>
          <cell r="B214">
            <v>57980.5</v>
          </cell>
        </row>
        <row r="215">
          <cell r="A215" t="str">
            <v>闽GY3562</v>
          </cell>
          <cell r="B215">
            <v>88781.15</v>
          </cell>
        </row>
        <row r="216">
          <cell r="A216" t="str">
            <v>闽GY3563</v>
          </cell>
          <cell r="B216">
            <v>45522.25</v>
          </cell>
        </row>
        <row r="217">
          <cell r="A217" t="str">
            <v>闽GY3568</v>
          </cell>
          <cell r="B217">
            <v>125372.4</v>
          </cell>
        </row>
        <row r="218">
          <cell r="A218" t="str">
            <v>闽GY3572</v>
          </cell>
          <cell r="B218">
            <v>35357.3</v>
          </cell>
        </row>
        <row r="219">
          <cell r="A219" t="str">
            <v>闽GY3573</v>
          </cell>
          <cell r="B219">
            <v>105018.1</v>
          </cell>
        </row>
        <row r="220">
          <cell r="A220" t="str">
            <v>闽GY3575</v>
          </cell>
          <cell r="B220">
            <v>119374.2</v>
          </cell>
        </row>
        <row r="221">
          <cell r="A221" t="str">
            <v>闽GY3578</v>
          </cell>
          <cell r="B221">
            <v>85698.9</v>
          </cell>
        </row>
        <row r="222">
          <cell r="A222" t="str">
            <v>闽GY3580</v>
          </cell>
          <cell r="B222">
            <v>128987.8</v>
          </cell>
        </row>
        <row r="223">
          <cell r="A223" t="str">
            <v>闽GY3586</v>
          </cell>
          <cell r="B223">
            <v>31027.6</v>
          </cell>
        </row>
        <row r="224">
          <cell r="A224" t="str">
            <v>闽GY3587</v>
          </cell>
          <cell r="B224">
            <v>74967</v>
          </cell>
        </row>
        <row r="225">
          <cell r="A225" t="str">
            <v>闽GY3588</v>
          </cell>
          <cell r="B225">
            <v>106856.4</v>
          </cell>
        </row>
        <row r="226">
          <cell r="A226" t="str">
            <v>闽GY3589</v>
          </cell>
          <cell r="B226">
            <v>129249.2</v>
          </cell>
        </row>
        <row r="227">
          <cell r="A227" t="str">
            <v>闽GY3590</v>
          </cell>
          <cell r="B227">
            <v>45471</v>
          </cell>
        </row>
        <row r="228">
          <cell r="A228" t="str">
            <v>闽GY3591</v>
          </cell>
          <cell r="B228">
            <v>54421.25</v>
          </cell>
        </row>
        <row r="229">
          <cell r="A229" t="str">
            <v>闽GY3592</v>
          </cell>
          <cell r="B229">
            <v>120826.3</v>
          </cell>
        </row>
        <row r="230">
          <cell r="A230" t="str">
            <v>闽GY3593</v>
          </cell>
          <cell r="B230">
            <v>73640.3</v>
          </cell>
        </row>
        <row r="231">
          <cell r="A231" t="str">
            <v>闽GY3596</v>
          </cell>
          <cell r="B231">
            <v>46075.05</v>
          </cell>
        </row>
        <row r="232">
          <cell r="A232" t="str">
            <v>闽GY3597</v>
          </cell>
          <cell r="B232">
            <v>38167.9</v>
          </cell>
        </row>
        <row r="233">
          <cell r="A233" t="str">
            <v>闽GY3615</v>
          </cell>
          <cell r="B233">
            <v>82480.05</v>
          </cell>
        </row>
        <row r="234">
          <cell r="A234" t="str">
            <v>闽GY3617</v>
          </cell>
          <cell r="B234">
            <v>69866.3</v>
          </cell>
        </row>
        <row r="235">
          <cell r="A235" t="str">
            <v>闽GY3630</v>
          </cell>
          <cell r="B235">
            <v>57520.6</v>
          </cell>
        </row>
        <row r="236">
          <cell r="A236" t="str">
            <v>闽GY3633</v>
          </cell>
          <cell r="B236">
            <v>106576.7</v>
          </cell>
        </row>
        <row r="237">
          <cell r="A237" t="str">
            <v>闽GY3635</v>
          </cell>
          <cell r="B237">
            <v>91075.1</v>
          </cell>
        </row>
        <row r="238">
          <cell r="A238" t="str">
            <v>闽GY3638</v>
          </cell>
          <cell r="B238">
            <v>68548.7</v>
          </cell>
        </row>
        <row r="239">
          <cell r="A239" t="str">
            <v>闽GY3651</v>
          </cell>
          <cell r="B239">
            <v>36062.6</v>
          </cell>
        </row>
        <row r="240">
          <cell r="A240" t="str">
            <v>闽GY3692</v>
          </cell>
          <cell r="B240">
            <v>52749.3</v>
          </cell>
        </row>
        <row r="241">
          <cell r="A241" t="str">
            <v>闽GY3699</v>
          </cell>
          <cell r="B241">
            <v>37543.8</v>
          </cell>
        </row>
        <row r="242">
          <cell r="A242" t="str">
            <v>闽GY3700</v>
          </cell>
          <cell r="B242">
            <v>46181</v>
          </cell>
        </row>
        <row r="243">
          <cell r="A243" t="str">
            <v>闽GY3756</v>
          </cell>
          <cell r="B243">
            <v>47546.6</v>
          </cell>
        </row>
        <row r="244">
          <cell r="A244" t="str">
            <v>闽GY3767</v>
          </cell>
          <cell r="B244">
            <v>45545.6</v>
          </cell>
        </row>
        <row r="245">
          <cell r="A245" t="str">
            <v>闽GY3770</v>
          </cell>
          <cell r="B245">
            <v>52692.7</v>
          </cell>
        </row>
        <row r="246">
          <cell r="A246" t="str">
            <v>闽GY3773</v>
          </cell>
          <cell r="B246">
            <v>32765.5</v>
          </cell>
        </row>
        <row r="247">
          <cell r="A247" t="str">
            <v>闽GY3776</v>
          </cell>
          <cell r="B247">
            <v>36184.9</v>
          </cell>
        </row>
        <row r="248">
          <cell r="A248" t="str">
            <v>闽GY3830</v>
          </cell>
          <cell r="B248">
            <v>53085.5</v>
          </cell>
        </row>
        <row r="249">
          <cell r="A249" t="str">
            <v>闽GY3839</v>
          </cell>
          <cell r="B249">
            <v>78378.2</v>
          </cell>
        </row>
        <row r="250">
          <cell r="A250" t="str">
            <v>闽GY3887</v>
          </cell>
          <cell r="B250">
            <v>82221.4</v>
          </cell>
        </row>
        <row r="251">
          <cell r="A251" t="str">
            <v>闽GY3899</v>
          </cell>
          <cell r="B251">
            <v>62026.5</v>
          </cell>
        </row>
        <row r="252">
          <cell r="A252" t="str">
            <v>闽GY3977</v>
          </cell>
          <cell r="B252">
            <v>91418.8</v>
          </cell>
        </row>
        <row r="253">
          <cell r="A253" t="str">
            <v>闽GY3978</v>
          </cell>
          <cell r="B253">
            <v>45979.7</v>
          </cell>
        </row>
        <row r="254">
          <cell r="A254" t="str">
            <v>闽GY3980</v>
          </cell>
          <cell r="B254">
            <v>78762.1</v>
          </cell>
        </row>
        <row r="255">
          <cell r="A255" t="str">
            <v>闽GY3982</v>
          </cell>
          <cell r="B255">
            <v>67986</v>
          </cell>
        </row>
        <row r="256">
          <cell r="A256" t="str">
            <v>闽GY3987</v>
          </cell>
          <cell r="B256">
            <v>88132.8</v>
          </cell>
        </row>
        <row r="257">
          <cell r="A257" t="str">
            <v>闽GY3991</v>
          </cell>
          <cell r="B257">
            <v>93946.9</v>
          </cell>
        </row>
        <row r="258">
          <cell r="A258" t="str">
            <v>闽GY3995</v>
          </cell>
          <cell r="B258">
            <v>81387.7</v>
          </cell>
        </row>
        <row r="259">
          <cell r="A259" t="str">
            <v>闽GY3999</v>
          </cell>
          <cell r="B259">
            <v>31575.8</v>
          </cell>
        </row>
        <row r="260">
          <cell r="A260" t="str">
            <v>闽GY5182</v>
          </cell>
          <cell r="B260">
            <v>46506.75</v>
          </cell>
        </row>
        <row r="261">
          <cell r="A261" t="str">
            <v>闽GY5190</v>
          </cell>
          <cell r="B261">
            <v>58684.1</v>
          </cell>
        </row>
        <row r="262">
          <cell r="A262" t="str">
            <v>闽GY5193</v>
          </cell>
          <cell r="B262">
            <v>73306.3</v>
          </cell>
        </row>
        <row r="263">
          <cell r="A263" t="str">
            <v>闽GY5195</v>
          </cell>
          <cell r="B263">
            <v>45575.7</v>
          </cell>
        </row>
        <row r="264">
          <cell r="A264" t="str">
            <v>闽GY5196</v>
          </cell>
          <cell r="B264">
            <v>50865.3</v>
          </cell>
        </row>
        <row r="265">
          <cell r="A265" t="str">
            <v>闽GY5197</v>
          </cell>
          <cell r="B265">
            <v>41296.5</v>
          </cell>
        </row>
        <row r="266">
          <cell r="A266" t="str">
            <v>闽GY5200</v>
          </cell>
          <cell r="B266">
            <v>54911.4</v>
          </cell>
        </row>
        <row r="267">
          <cell r="A267" t="str">
            <v>闽GY5205</v>
          </cell>
          <cell r="B267">
            <v>50646.2</v>
          </cell>
        </row>
        <row r="268">
          <cell r="A268" t="str">
            <v>闽GY5220</v>
          </cell>
          <cell r="B268">
            <v>61609.9</v>
          </cell>
        </row>
        <row r="269">
          <cell r="A269" t="str">
            <v>闽GY5229</v>
          </cell>
          <cell r="B269">
            <v>64726.4</v>
          </cell>
        </row>
        <row r="270">
          <cell r="A270" t="str">
            <v>闽GY5238</v>
          </cell>
          <cell r="B270">
            <v>60868.75</v>
          </cell>
        </row>
        <row r="271">
          <cell r="A271" t="str">
            <v>闽GY5255</v>
          </cell>
          <cell r="B271">
            <v>68885.1</v>
          </cell>
        </row>
        <row r="272">
          <cell r="A272" t="str">
            <v>闽GY5261</v>
          </cell>
          <cell r="B272">
            <v>60563.9</v>
          </cell>
        </row>
        <row r="273">
          <cell r="A273" t="str">
            <v>闽GY5265</v>
          </cell>
          <cell r="B273">
            <v>51348.85</v>
          </cell>
        </row>
        <row r="274">
          <cell r="A274" t="str">
            <v>闽GY5279</v>
          </cell>
          <cell r="B274">
            <v>51878.35</v>
          </cell>
        </row>
        <row r="275">
          <cell r="A275" t="str">
            <v>闽GY5281</v>
          </cell>
          <cell r="B275">
            <v>74615.15</v>
          </cell>
        </row>
        <row r="276">
          <cell r="A276" t="str">
            <v>闽GY5297</v>
          </cell>
          <cell r="B276">
            <v>32676.5</v>
          </cell>
        </row>
        <row r="277">
          <cell r="A277" t="str">
            <v>闽GY5300</v>
          </cell>
          <cell r="B277">
            <v>38069.65</v>
          </cell>
        </row>
        <row r="278">
          <cell r="A278" t="str">
            <v>闽GY5301</v>
          </cell>
          <cell r="B278">
            <v>53651.5</v>
          </cell>
        </row>
        <row r="279">
          <cell r="A279" t="str">
            <v>闽GY5308</v>
          </cell>
          <cell r="B279">
            <v>53170.8</v>
          </cell>
        </row>
        <row r="280">
          <cell r="A280" t="str">
            <v>闽GY5309</v>
          </cell>
          <cell r="B280">
            <v>65398.3</v>
          </cell>
        </row>
        <row r="281">
          <cell r="A281" t="str">
            <v>闽GY5317</v>
          </cell>
          <cell r="B281">
            <v>55121.3</v>
          </cell>
        </row>
        <row r="282">
          <cell r="A282" t="str">
            <v>闽GY5319</v>
          </cell>
          <cell r="B282">
            <v>55958.1</v>
          </cell>
        </row>
        <row r="283">
          <cell r="A283" t="str">
            <v>闽GY5326</v>
          </cell>
          <cell r="B283">
            <v>65183</v>
          </cell>
        </row>
        <row r="284">
          <cell r="A284" t="str">
            <v>闽GY5328</v>
          </cell>
          <cell r="B284">
            <v>32585.3</v>
          </cell>
        </row>
        <row r="285">
          <cell r="A285" t="str">
            <v>闽GY5329</v>
          </cell>
          <cell r="B285">
            <v>50566.5</v>
          </cell>
        </row>
        <row r="286">
          <cell r="A286" t="str">
            <v>闽GY5335</v>
          </cell>
          <cell r="B286">
            <v>37616.15</v>
          </cell>
        </row>
        <row r="287">
          <cell r="A287" t="str">
            <v>闽GY5337</v>
          </cell>
          <cell r="B287">
            <v>70727.9</v>
          </cell>
        </row>
        <row r="288">
          <cell r="A288" t="str">
            <v>闽GY5338</v>
          </cell>
          <cell r="B288">
            <v>69546.6</v>
          </cell>
        </row>
        <row r="289">
          <cell r="A289" t="str">
            <v>闽GY5339</v>
          </cell>
          <cell r="B289">
            <v>61604.5</v>
          </cell>
        </row>
        <row r="290">
          <cell r="A290" t="str">
            <v>闽GY5353</v>
          </cell>
          <cell r="B290">
            <v>67619.7</v>
          </cell>
        </row>
        <row r="291">
          <cell r="A291" t="str">
            <v>闽GY5355</v>
          </cell>
          <cell r="B291">
            <v>54274.8</v>
          </cell>
        </row>
        <row r="292">
          <cell r="A292" t="str">
            <v>闽GY53560</v>
          </cell>
          <cell r="B292">
            <v>569</v>
          </cell>
        </row>
        <row r="293">
          <cell r="A293" t="str">
            <v>闽GY5357</v>
          </cell>
          <cell r="B293">
            <v>69802.6</v>
          </cell>
        </row>
        <row r="294">
          <cell r="A294" t="str">
            <v>闽GY5358</v>
          </cell>
          <cell r="B294">
            <v>53609.9</v>
          </cell>
        </row>
        <row r="295">
          <cell r="A295" t="str">
            <v>闽GY5361</v>
          </cell>
          <cell r="B295">
            <v>45798.5</v>
          </cell>
        </row>
        <row r="296">
          <cell r="A296" t="str">
            <v>闽GY5362</v>
          </cell>
          <cell r="B296">
            <v>56716.3</v>
          </cell>
        </row>
        <row r="297">
          <cell r="A297" t="str">
            <v>闽GY5366</v>
          </cell>
          <cell r="B297">
            <v>57833.1</v>
          </cell>
        </row>
        <row r="298">
          <cell r="A298" t="str">
            <v>闽GY53669</v>
          </cell>
          <cell r="B298">
            <v>437.7</v>
          </cell>
        </row>
        <row r="299">
          <cell r="A299" t="str">
            <v>闽GY5367</v>
          </cell>
          <cell r="B299">
            <v>48643.8</v>
          </cell>
        </row>
        <row r="300">
          <cell r="A300" t="str">
            <v>闽GY5368</v>
          </cell>
          <cell r="B300">
            <v>85832.1</v>
          </cell>
        </row>
        <row r="301">
          <cell r="A301" t="str">
            <v>闽GY5370</v>
          </cell>
          <cell r="B301">
            <v>50700.7</v>
          </cell>
        </row>
        <row r="302">
          <cell r="A302" t="str">
            <v>闽GY5371</v>
          </cell>
          <cell r="B302">
            <v>60242.55</v>
          </cell>
        </row>
        <row r="303">
          <cell r="A303" t="str">
            <v>闽GY5373</v>
          </cell>
          <cell r="B303">
            <v>56253.4</v>
          </cell>
        </row>
        <row r="304">
          <cell r="A304" t="str">
            <v>闽GY5376</v>
          </cell>
          <cell r="B304">
            <v>54842.25</v>
          </cell>
        </row>
        <row r="305">
          <cell r="A305" t="str">
            <v>闽GY5377</v>
          </cell>
          <cell r="B305">
            <v>54948.5</v>
          </cell>
        </row>
        <row r="306">
          <cell r="A306" t="str">
            <v>闽GY5379</v>
          </cell>
          <cell r="B306">
            <v>59063.5</v>
          </cell>
        </row>
        <row r="307">
          <cell r="A307" t="str">
            <v>闽GY5380</v>
          </cell>
          <cell r="B307">
            <v>42026.45</v>
          </cell>
        </row>
        <row r="308">
          <cell r="A308" t="str">
            <v>闽GY5383</v>
          </cell>
          <cell r="B308">
            <v>65493.55</v>
          </cell>
        </row>
        <row r="309">
          <cell r="A309" t="str">
            <v>闽GY5385</v>
          </cell>
          <cell r="B309">
            <v>58359.9</v>
          </cell>
        </row>
        <row r="310">
          <cell r="A310" t="str">
            <v>闽GY5387</v>
          </cell>
          <cell r="B310">
            <v>57837.9</v>
          </cell>
        </row>
        <row r="311">
          <cell r="A311" t="str">
            <v>闽GY5388</v>
          </cell>
          <cell r="B311">
            <v>61833.6</v>
          </cell>
        </row>
        <row r="312">
          <cell r="A312" t="str">
            <v>闽GY5389</v>
          </cell>
          <cell r="B312">
            <v>41942.3</v>
          </cell>
        </row>
        <row r="313">
          <cell r="A313" t="str">
            <v>闽GY5396</v>
          </cell>
          <cell r="B313">
            <v>66757.1</v>
          </cell>
        </row>
        <row r="314">
          <cell r="A314" t="str">
            <v>闽GY5397</v>
          </cell>
          <cell r="B314">
            <v>55785.3</v>
          </cell>
        </row>
        <row r="315">
          <cell r="A315" t="str">
            <v>闽GY5398</v>
          </cell>
          <cell r="B315">
            <v>84751.9</v>
          </cell>
        </row>
        <row r="316">
          <cell r="A316" t="str">
            <v>闽GY5501</v>
          </cell>
          <cell r="B316">
            <v>44884.4</v>
          </cell>
        </row>
        <row r="317">
          <cell r="A317" t="str">
            <v>闽GY5502</v>
          </cell>
          <cell r="B317">
            <v>58807.6</v>
          </cell>
        </row>
        <row r="318">
          <cell r="A318" t="str">
            <v>闽GY5506</v>
          </cell>
          <cell r="B318">
            <v>37632.75</v>
          </cell>
        </row>
        <row r="319">
          <cell r="A319" t="str">
            <v>闽GY5507</v>
          </cell>
          <cell r="B319">
            <v>44629</v>
          </cell>
        </row>
        <row r="320">
          <cell r="A320" t="str">
            <v>闽GY5508</v>
          </cell>
          <cell r="B320">
            <v>38824.45</v>
          </cell>
        </row>
        <row r="321">
          <cell r="A321" t="str">
            <v>闽GY5509</v>
          </cell>
          <cell r="B321">
            <v>60384</v>
          </cell>
        </row>
        <row r="322">
          <cell r="A322" t="str">
            <v>闽GY5512</v>
          </cell>
          <cell r="B322">
            <v>77262.55</v>
          </cell>
        </row>
        <row r="323">
          <cell r="A323" t="str">
            <v>闽GY5513</v>
          </cell>
          <cell r="B323">
            <v>52302.6</v>
          </cell>
        </row>
        <row r="324">
          <cell r="A324" t="str">
            <v>闽GY5516</v>
          </cell>
          <cell r="B324">
            <v>57617.8</v>
          </cell>
        </row>
        <row r="325">
          <cell r="A325" t="str">
            <v>闽GY5517</v>
          </cell>
          <cell r="B325">
            <v>68530.35</v>
          </cell>
        </row>
        <row r="326">
          <cell r="A326" t="str">
            <v>闽GY5519</v>
          </cell>
          <cell r="B326">
            <v>55942.1</v>
          </cell>
        </row>
        <row r="327">
          <cell r="A327" t="str">
            <v>闽GY5520</v>
          </cell>
          <cell r="B327">
            <v>58429.75</v>
          </cell>
        </row>
        <row r="328">
          <cell r="A328" t="str">
            <v>闽GY5523</v>
          </cell>
          <cell r="B328">
            <v>57152.75</v>
          </cell>
        </row>
        <row r="329">
          <cell r="A329" t="str">
            <v>闽GY5526</v>
          </cell>
          <cell r="B329">
            <v>51427.8</v>
          </cell>
        </row>
        <row r="330">
          <cell r="A330" t="str">
            <v>闽GY5527</v>
          </cell>
          <cell r="B330">
            <v>59756</v>
          </cell>
        </row>
        <row r="331">
          <cell r="A331" t="str">
            <v>闽GY5529</v>
          </cell>
          <cell r="B331">
            <v>46763.6</v>
          </cell>
        </row>
        <row r="332">
          <cell r="A332" t="str">
            <v>闽GY5531</v>
          </cell>
          <cell r="B332">
            <v>49531.1</v>
          </cell>
        </row>
        <row r="333">
          <cell r="A333" t="str">
            <v>闽GY5533</v>
          </cell>
          <cell r="B333">
            <v>46466.8</v>
          </cell>
        </row>
        <row r="334">
          <cell r="A334" t="str">
            <v>闽GY5535</v>
          </cell>
          <cell r="B334">
            <v>77045</v>
          </cell>
        </row>
        <row r="335">
          <cell r="A335" t="str">
            <v>闽GY5536</v>
          </cell>
          <cell r="B335">
            <v>58674.2</v>
          </cell>
        </row>
        <row r="336">
          <cell r="A336" t="str">
            <v>闽GY5537</v>
          </cell>
          <cell r="B336">
            <v>45189.7</v>
          </cell>
        </row>
        <row r="337">
          <cell r="A337" t="str">
            <v>闽GY5538</v>
          </cell>
          <cell r="B337">
            <v>77020.4</v>
          </cell>
        </row>
        <row r="338">
          <cell r="A338" t="str">
            <v>闽GY5539</v>
          </cell>
          <cell r="B338">
            <v>58789.9</v>
          </cell>
        </row>
        <row r="339">
          <cell r="A339" t="str">
            <v>闽GY5550</v>
          </cell>
          <cell r="B339">
            <v>45804.2</v>
          </cell>
        </row>
        <row r="340">
          <cell r="A340" t="str">
            <v>闽GY5560</v>
          </cell>
          <cell r="B340">
            <v>50102.75</v>
          </cell>
        </row>
        <row r="341">
          <cell r="A341" t="str">
            <v>闽GY5561</v>
          </cell>
          <cell r="B341">
            <v>57228.15</v>
          </cell>
        </row>
        <row r="342">
          <cell r="A342" t="str">
            <v>闽GY5568</v>
          </cell>
          <cell r="B342">
            <v>32973.4</v>
          </cell>
        </row>
        <row r="343">
          <cell r="A343" t="str">
            <v>闽GY5570</v>
          </cell>
          <cell r="B343">
            <v>49399.6</v>
          </cell>
        </row>
        <row r="344">
          <cell r="A344" t="str">
            <v>闽GY5571</v>
          </cell>
          <cell r="B344">
            <v>60781.45</v>
          </cell>
        </row>
        <row r="345">
          <cell r="A345" t="str">
            <v>闽GY5572</v>
          </cell>
          <cell r="B345">
            <v>58293.45</v>
          </cell>
        </row>
        <row r="346">
          <cell r="A346" t="str">
            <v>闽GY5578</v>
          </cell>
          <cell r="B346">
            <v>45935.9</v>
          </cell>
        </row>
        <row r="347">
          <cell r="A347" t="str">
            <v>闽GY5582</v>
          </cell>
          <cell r="B347">
            <v>79208.1</v>
          </cell>
        </row>
        <row r="348">
          <cell r="A348" t="str">
            <v>闽GY5585</v>
          </cell>
          <cell r="B348">
            <v>49424.6</v>
          </cell>
        </row>
        <row r="349">
          <cell r="A349" t="str">
            <v>闽GY5587</v>
          </cell>
          <cell r="B349">
            <v>32009.55</v>
          </cell>
        </row>
        <row r="350">
          <cell r="A350" t="str">
            <v>闽GY5588</v>
          </cell>
          <cell r="B350">
            <v>51611.95</v>
          </cell>
        </row>
        <row r="351">
          <cell r="A351" t="str">
            <v>闽GY5589</v>
          </cell>
          <cell r="B351">
            <v>58509.3</v>
          </cell>
        </row>
        <row r="352">
          <cell r="A352" t="str">
            <v>闽GY5590</v>
          </cell>
          <cell r="B352">
            <v>45865.8</v>
          </cell>
        </row>
        <row r="353">
          <cell r="A353" t="str">
            <v>闽GY5591</v>
          </cell>
          <cell r="B353">
            <v>78348.75</v>
          </cell>
        </row>
        <row r="354">
          <cell r="A354" t="str">
            <v>闽GY5592</v>
          </cell>
          <cell r="B354">
            <v>74285.55</v>
          </cell>
        </row>
        <row r="355">
          <cell r="A355" t="str">
            <v>闽GY5597</v>
          </cell>
          <cell r="B355">
            <v>49410.2</v>
          </cell>
        </row>
        <row r="356">
          <cell r="A356" t="str">
            <v>闽GY5598</v>
          </cell>
          <cell r="B356">
            <v>48869.5</v>
          </cell>
        </row>
        <row r="357">
          <cell r="A357" t="str">
            <v>闽GY5602</v>
          </cell>
          <cell r="B357">
            <v>60159.55</v>
          </cell>
        </row>
        <row r="358">
          <cell r="A358" t="str">
            <v>闽GY5605</v>
          </cell>
          <cell r="B358">
            <v>37294</v>
          </cell>
        </row>
        <row r="359">
          <cell r="A359" t="str">
            <v>闽GY5609</v>
          </cell>
          <cell r="B359">
            <v>72294.95</v>
          </cell>
        </row>
        <row r="360">
          <cell r="A360" t="str">
            <v>闽GY5612</v>
          </cell>
          <cell r="B360">
            <v>74984.4</v>
          </cell>
        </row>
        <row r="361">
          <cell r="A361" t="str">
            <v>闽GY5655</v>
          </cell>
          <cell r="B361">
            <v>57899.8</v>
          </cell>
        </row>
        <row r="362">
          <cell r="A362" t="str">
            <v>闽GY5670</v>
          </cell>
          <cell r="B362">
            <v>73873.25</v>
          </cell>
        </row>
        <row r="363">
          <cell r="A363" t="str">
            <v>闽GY5671</v>
          </cell>
          <cell r="B363">
            <v>76932.9</v>
          </cell>
        </row>
        <row r="364">
          <cell r="A364" t="str">
            <v>闽GY5675</v>
          </cell>
          <cell r="B364">
            <v>52471.2</v>
          </cell>
        </row>
        <row r="365">
          <cell r="A365" t="str">
            <v>闽GY5692</v>
          </cell>
          <cell r="B365">
            <v>47845.25</v>
          </cell>
        </row>
        <row r="366">
          <cell r="A366" t="str">
            <v>闽GY5693</v>
          </cell>
          <cell r="B366">
            <v>74736.65</v>
          </cell>
        </row>
        <row r="367">
          <cell r="A367" t="str">
            <v>闽GY5696</v>
          </cell>
          <cell r="B367">
            <v>73965.1</v>
          </cell>
        </row>
        <row r="368">
          <cell r="A368" t="str">
            <v>闽GY5697</v>
          </cell>
          <cell r="B368">
            <v>59860.05</v>
          </cell>
        </row>
        <row r="369">
          <cell r="A369" t="str">
            <v>闽GY5721</v>
          </cell>
          <cell r="B369">
            <v>37588.95</v>
          </cell>
        </row>
        <row r="370">
          <cell r="A370" t="str">
            <v>闽GY5737</v>
          </cell>
          <cell r="B370">
            <v>48510.35</v>
          </cell>
        </row>
        <row r="371">
          <cell r="A371" t="str">
            <v>闽GY5739</v>
          </cell>
          <cell r="B371">
            <v>69894.55</v>
          </cell>
        </row>
        <row r="372">
          <cell r="A372" t="str">
            <v>闽GY5751</v>
          </cell>
          <cell r="B372">
            <v>75196.85</v>
          </cell>
        </row>
        <row r="373">
          <cell r="A373" t="str">
            <v>闽GY5757</v>
          </cell>
          <cell r="B373">
            <v>49717.5</v>
          </cell>
        </row>
        <row r="374">
          <cell r="A374" t="str">
            <v>闽GY5768</v>
          </cell>
          <cell r="B374">
            <v>56932</v>
          </cell>
        </row>
        <row r="375">
          <cell r="A375" t="str">
            <v>闽GY5769</v>
          </cell>
          <cell r="B375">
            <v>64545.3</v>
          </cell>
        </row>
        <row r="376">
          <cell r="A376" t="str">
            <v>闽GY5772</v>
          </cell>
          <cell r="B376">
            <v>73354.15</v>
          </cell>
        </row>
        <row r="377">
          <cell r="A377" t="str">
            <v>闽GY5777</v>
          </cell>
          <cell r="B377">
            <v>31594.85</v>
          </cell>
        </row>
        <row r="378">
          <cell r="A378" t="str">
            <v>闽GY5778</v>
          </cell>
          <cell r="B378">
            <v>37818.85</v>
          </cell>
        </row>
        <row r="379">
          <cell r="A379" t="str">
            <v>闽GY5785</v>
          </cell>
          <cell r="B379">
            <v>73510.8</v>
          </cell>
        </row>
        <row r="380">
          <cell r="A380" t="str">
            <v>闽GY5788</v>
          </cell>
          <cell r="B380">
            <v>48613</v>
          </cell>
        </row>
        <row r="381">
          <cell r="A381" t="str">
            <v>闽GY5796</v>
          </cell>
          <cell r="B381">
            <v>68052.15</v>
          </cell>
        </row>
        <row r="382">
          <cell r="A382" t="str">
            <v>闽GY5800</v>
          </cell>
          <cell r="B382">
            <v>56315.25</v>
          </cell>
        </row>
        <row r="383">
          <cell r="A383" t="str">
            <v>闽GY5803</v>
          </cell>
          <cell r="B383">
            <v>95314.25</v>
          </cell>
        </row>
        <row r="384">
          <cell r="A384" t="str">
            <v>闽GY5806</v>
          </cell>
          <cell r="B384">
            <v>60813.5</v>
          </cell>
        </row>
        <row r="385">
          <cell r="A385" t="str">
            <v>闽GY5807</v>
          </cell>
          <cell r="B385">
            <v>63296.6</v>
          </cell>
        </row>
        <row r="386">
          <cell r="A386" t="str">
            <v>闽GY5809</v>
          </cell>
          <cell r="B386">
            <v>35246.8</v>
          </cell>
        </row>
        <row r="387">
          <cell r="A387" t="str">
            <v>闽GY5812</v>
          </cell>
          <cell r="B387">
            <v>54047.8</v>
          </cell>
        </row>
        <row r="388">
          <cell r="A388" t="str">
            <v>闽GY5821</v>
          </cell>
          <cell r="B388">
            <v>68394.4</v>
          </cell>
        </row>
        <row r="389">
          <cell r="A389" t="str">
            <v>闽GY5823</v>
          </cell>
          <cell r="B389">
            <v>60838.85</v>
          </cell>
        </row>
        <row r="390">
          <cell r="A390" t="str">
            <v>闽GY5827</v>
          </cell>
          <cell r="B390">
            <v>83752.5</v>
          </cell>
        </row>
        <row r="391">
          <cell r="A391" t="str">
            <v>闽GY5828</v>
          </cell>
          <cell r="B391">
            <v>72992.9</v>
          </cell>
        </row>
        <row r="392">
          <cell r="A392" t="str">
            <v>闽GY5829</v>
          </cell>
          <cell r="B392">
            <v>70653.5</v>
          </cell>
        </row>
        <row r="393">
          <cell r="A393" t="str">
            <v>闽GY5830</v>
          </cell>
          <cell r="B393">
            <v>63822</v>
          </cell>
        </row>
        <row r="394">
          <cell r="A394" t="str">
            <v>闽GY5831</v>
          </cell>
          <cell r="B394">
            <v>65687.2</v>
          </cell>
        </row>
        <row r="395">
          <cell r="A395" t="str">
            <v>闽GY5835</v>
          </cell>
          <cell r="B395">
            <v>63084.85</v>
          </cell>
        </row>
        <row r="396">
          <cell r="A396" t="str">
            <v>闽GY5852</v>
          </cell>
          <cell r="B396">
            <v>65527.9</v>
          </cell>
        </row>
        <row r="397">
          <cell r="A397" t="str">
            <v>闽GY5853</v>
          </cell>
          <cell r="B397">
            <v>67006.05</v>
          </cell>
        </row>
        <row r="398">
          <cell r="A398" t="str">
            <v>闽GY5855</v>
          </cell>
          <cell r="B398">
            <v>37408.1</v>
          </cell>
        </row>
        <row r="399">
          <cell r="A399" t="str">
            <v>闽GY5856</v>
          </cell>
          <cell r="B399">
            <v>53979.1</v>
          </cell>
        </row>
        <row r="400">
          <cell r="A400" t="str">
            <v>闽GY5857</v>
          </cell>
          <cell r="B400">
            <v>71517.9</v>
          </cell>
        </row>
        <row r="401">
          <cell r="A401" t="str">
            <v>闽GY5859</v>
          </cell>
          <cell r="B401">
            <v>45461.55</v>
          </cell>
        </row>
        <row r="402">
          <cell r="A402" t="str">
            <v>闽GY5861</v>
          </cell>
          <cell r="B402">
            <v>55851.4</v>
          </cell>
        </row>
        <row r="403">
          <cell r="A403" t="str">
            <v>闽GY5862</v>
          </cell>
          <cell r="B403">
            <v>54373.25</v>
          </cell>
        </row>
        <row r="404">
          <cell r="A404" t="str">
            <v>闽GY5865</v>
          </cell>
          <cell r="B404">
            <v>42010.1</v>
          </cell>
        </row>
        <row r="405">
          <cell r="A405" t="str">
            <v>闽GY5867</v>
          </cell>
          <cell r="B405">
            <v>42444.75</v>
          </cell>
        </row>
        <row r="406">
          <cell r="A406" t="str">
            <v>闽GY5868</v>
          </cell>
          <cell r="B406">
            <v>72848.65</v>
          </cell>
        </row>
        <row r="407">
          <cell r="A407" t="str">
            <v>闽GY5869</v>
          </cell>
          <cell r="B407">
            <v>55784.8</v>
          </cell>
        </row>
        <row r="408">
          <cell r="A408" t="str">
            <v>闽GY5872</v>
          </cell>
          <cell r="B408">
            <v>45207.65</v>
          </cell>
        </row>
        <row r="409">
          <cell r="A409" t="str">
            <v>闽GY5873</v>
          </cell>
          <cell r="B409">
            <v>67687.8</v>
          </cell>
        </row>
        <row r="410">
          <cell r="A410" t="str">
            <v>闽GY5876</v>
          </cell>
          <cell r="B410">
            <v>44334.45</v>
          </cell>
        </row>
        <row r="411">
          <cell r="A411" t="str">
            <v>闽GY5877</v>
          </cell>
          <cell r="B411">
            <v>57656.05</v>
          </cell>
        </row>
        <row r="412">
          <cell r="A412" t="str">
            <v>闽GY5879</v>
          </cell>
          <cell r="B412">
            <v>53469.5</v>
          </cell>
        </row>
        <row r="413">
          <cell r="A413" t="str">
            <v>闽GY5882</v>
          </cell>
          <cell r="B413">
            <v>86984.4</v>
          </cell>
        </row>
        <row r="414">
          <cell r="A414" t="str">
            <v>闽GY5890</v>
          </cell>
          <cell r="B414">
            <v>59774</v>
          </cell>
        </row>
        <row r="415">
          <cell r="A415" t="str">
            <v>闽GY5892</v>
          </cell>
          <cell r="B415">
            <v>66193.3</v>
          </cell>
        </row>
        <row r="416">
          <cell r="A416" t="str">
            <v>闽GY5893</v>
          </cell>
          <cell r="B416">
            <v>69187.2</v>
          </cell>
        </row>
        <row r="417">
          <cell r="A417" t="str">
            <v>闽GY5896</v>
          </cell>
          <cell r="B417">
            <v>37215.8</v>
          </cell>
        </row>
        <row r="418">
          <cell r="A418" t="str">
            <v>闽GY5897</v>
          </cell>
          <cell r="B418">
            <v>62028</v>
          </cell>
        </row>
        <row r="419">
          <cell r="A419" t="str">
            <v>闽GY5911</v>
          </cell>
          <cell r="B419">
            <v>62965</v>
          </cell>
        </row>
        <row r="420">
          <cell r="A420" t="str">
            <v>闽GY5916</v>
          </cell>
          <cell r="B420">
            <v>73759.3</v>
          </cell>
        </row>
        <row r="421">
          <cell r="A421" t="str">
            <v>闽GY5918</v>
          </cell>
          <cell r="B421">
            <v>73974.15</v>
          </cell>
        </row>
        <row r="422">
          <cell r="A422" t="str">
            <v>闽GY5919</v>
          </cell>
          <cell r="B422">
            <v>83291.8</v>
          </cell>
        </row>
        <row r="423">
          <cell r="A423" t="str">
            <v>闽GY5923</v>
          </cell>
          <cell r="B423">
            <v>77199.3</v>
          </cell>
        </row>
        <row r="424">
          <cell r="A424" t="str">
            <v>闽GY5925</v>
          </cell>
          <cell r="B424">
            <v>54667.9</v>
          </cell>
        </row>
        <row r="425">
          <cell r="A425" t="str">
            <v>闽GY5928</v>
          </cell>
          <cell r="B425">
            <v>50508.55</v>
          </cell>
        </row>
        <row r="426">
          <cell r="A426" t="str">
            <v>闽GY5931</v>
          </cell>
          <cell r="B426">
            <v>57126.95</v>
          </cell>
        </row>
        <row r="427">
          <cell r="A427" t="str">
            <v>闽GY5938</v>
          </cell>
          <cell r="B427">
            <v>35611.1</v>
          </cell>
        </row>
        <row r="428">
          <cell r="A428" t="str">
            <v>闽GY5955</v>
          </cell>
          <cell r="B428">
            <v>65581.15</v>
          </cell>
        </row>
        <row r="429">
          <cell r="A429" t="str">
            <v>闽GY5967</v>
          </cell>
          <cell r="B429">
            <v>52137.15</v>
          </cell>
        </row>
        <row r="430">
          <cell r="A430" t="str">
            <v>闽GY5970</v>
          </cell>
          <cell r="B430">
            <v>62218.2</v>
          </cell>
        </row>
        <row r="431">
          <cell r="A431" t="str">
            <v>闽GY5971</v>
          </cell>
          <cell r="B431">
            <v>44082.9</v>
          </cell>
        </row>
        <row r="432">
          <cell r="A432" t="str">
            <v>闽GY5975</v>
          </cell>
          <cell r="B432">
            <v>50932.05</v>
          </cell>
        </row>
        <row r="433">
          <cell r="A433" t="str">
            <v>闽GY5976</v>
          </cell>
          <cell r="B433">
            <v>34907.2</v>
          </cell>
        </row>
        <row r="434">
          <cell r="A434" t="str">
            <v>闽GY5977</v>
          </cell>
          <cell r="B434">
            <v>54847.6</v>
          </cell>
        </row>
        <row r="435">
          <cell r="A435" t="str">
            <v>闽GY5979</v>
          </cell>
          <cell r="B435">
            <v>38794.65</v>
          </cell>
        </row>
        <row r="436">
          <cell r="A436" t="str">
            <v>闽GY5982</v>
          </cell>
          <cell r="B436">
            <v>41318.65</v>
          </cell>
        </row>
        <row r="437">
          <cell r="A437" t="str">
            <v>闽GY5986</v>
          </cell>
          <cell r="B437">
            <v>52281.7</v>
          </cell>
        </row>
        <row r="438">
          <cell r="A438" t="str">
            <v>闽GY5987</v>
          </cell>
          <cell r="B438">
            <v>46302.9</v>
          </cell>
        </row>
        <row r="439">
          <cell r="A439" t="str">
            <v>闽GY5993</v>
          </cell>
          <cell r="B439">
            <v>49948.55</v>
          </cell>
        </row>
        <row r="440">
          <cell r="A440" t="str">
            <v>闽GY5995</v>
          </cell>
          <cell r="B440">
            <v>63967.05</v>
          </cell>
        </row>
        <row r="441">
          <cell r="A441" t="str">
            <v>闽GY6368</v>
          </cell>
          <cell r="B441">
            <v>70379.5</v>
          </cell>
        </row>
        <row r="442">
          <cell r="A442" t="str">
            <v>闽GY6897</v>
          </cell>
          <cell r="B442">
            <v>156.5</v>
          </cell>
        </row>
        <row r="443">
          <cell r="A443" t="str">
            <v>闽GY6957</v>
          </cell>
          <cell r="B443">
            <v>313</v>
          </cell>
        </row>
        <row r="444">
          <cell r="A444" t="str">
            <v>闽GY6993</v>
          </cell>
          <cell r="B444">
            <v>39523.6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车辆基本资料"/>
      <sheetName val="打印"/>
      <sheetName val="Sheet2"/>
      <sheetName val="Sheet3"/>
      <sheetName val="标台数"/>
    </sheetNames>
    <sheetDataSet>
      <sheetData sheetId="0">
        <row r="5">
          <cell r="B5" t="str">
            <v>闽GY0899</v>
          </cell>
          <cell r="C5" t="str">
            <v>金龙KLQ6109G</v>
          </cell>
          <cell r="E5" t="str">
            <v>大型普通客车</v>
          </cell>
          <cell r="F5" t="str">
            <v>2011.08.02</v>
          </cell>
        </row>
        <row r="6">
          <cell r="B6" t="str">
            <v>闽GY2870</v>
          </cell>
          <cell r="C6" t="str">
            <v>金旅XML6125J18CN</v>
          </cell>
          <cell r="D6" t="str">
            <v>XN0940007802826</v>
          </cell>
          <cell r="E6" t="str">
            <v>大型普通客车</v>
          </cell>
          <cell r="F6" t="str">
            <v>2014.11.09</v>
          </cell>
        </row>
        <row r="7">
          <cell r="B7" t="str">
            <v>闽GY2871</v>
          </cell>
          <cell r="C7" t="str">
            <v>金旅XML6125J18CN</v>
          </cell>
          <cell r="D7" t="str">
            <v>XN0940007802826</v>
          </cell>
          <cell r="E7" t="str">
            <v>大型普通客车</v>
          </cell>
          <cell r="F7" t="str">
            <v>2014.11.09</v>
          </cell>
        </row>
        <row r="8">
          <cell r="B8" t="str">
            <v>闽GY2872</v>
          </cell>
          <cell r="C8" t="str">
            <v>金旅XML6125J18CN</v>
          </cell>
          <cell r="D8" t="str">
            <v>XN0940007802826</v>
          </cell>
          <cell r="E8" t="str">
            <v>大型普通客车</v>
          </cell>
          <cell r="F8" t="str">
            <v>2014.11.09</v>
          </cell>
        </row>
        <row r="9">
          <cell r="B9" t="str">
            <v>闽GY2875</v>
          </cell>
          <cell r="C9" t="str">
            <v>金旅XML6125J18CN</v>
          </cell>
          <cell r="D9" t="str">
            <v>XN0940007802826</v>
          </cell>
          <cell r="E9" t="str">
            <v>大型普通客车</v>
          </cell>
          <cell r="F9" t="str">
            <v>2014.11.09</v>
          </cell>
        </row>
        <row r="10">
          <cell r="B10" t="str">
            <v>闽GY2877</v>
          </cell>
          <cell r="C10" t="str">
            <v>金旅XML6125J18CN</v>
          </cell>
          <cell r="D10" t="str">
            <v>XN0940007802826</v>
          </cell>
          <cell r="E10" t="str">
            <v>大型普通客车</v>
          </cell>
          <cell r="F10" t="str">
            <v>2014.11.09</v>
          </cell>
        </row>
        <row r="11">
          <cell r="B11" t="str">
            <v>闽GY2880</v>
          </cell>
          <cell r="C11" t="str">
            <v>金旅XML6125J18CN</v>
          </cell>
          <cell r="D11" t="str">
            <v>XN0940007802826</v>
          </cell>
          <cell r="E11" t="str">
            <v>大型普通客车</v>
          </cell>
          <cell r="F11" t="str">
            <v>2014.11.09</v>
          </cell>
        </row>
        <row r="12">
          <cell r="B12" t="str">
            <v>闽GY2881</v>
          </cell>
          <cell r="C12" t="str">
            <v>金旅XML6125J18CN</v>
          </cell>
          <cell r="D12" t="str">
            <v>XN0940007802826</v>
          </cell>
          <cell r="E12" t="str">
            <v>大型普通客车</v>
          </cell>
          <cell r="F12" t="str">
            <v>2014.11.09</v>
          </cell>
        </row>
        <row r="13">
          <cell r="B13" t="str">
            <v>闽GY2882</v>
          </cell>
          <cell r="C13" t="str">
            <v>金旅XML6125J18CN</v>
          </cell>
          <cell r="D13" t="str">
            <v>XN0940007802826</v>
          </cell>
          <cell r="E13" t="str">
            <v>大型普通客车</v>
          </cell>
          <cell r="F13" t="str">
            <v>2014.11.09</v>
          </cell>
        </row>
        <row r="14">
          <cell r="B14" t="str">
            <v>闽GY2885</v>
          </cell>
          <cell r="C14" t="str">
            <v>金旅XML6125J18CN</v>
          </cell>
          <cell r="D14" t="str">
            <v>XN0940007802826</v>
          </cell>
          <cell r="E14" t="str">
            <v>大型普通客车</v>
          </cell>
          <cell r="F14" t="str">
            <v>2014.11.09</v>
          </cell>
        </row>
        <row r="15">
          <cell r="B15" t="str">
            <v>闽GY2887</v>
          </cell>
          <cell r="C15" t="str">
            <v>金旅XML6125J18CN</v>
          </cell>
          <cell r="D15" t="str">
            <v>XN0940007802826</v>
          </cell>
          <cell r="E15" t="str">
            <v>大型普通客车</v>
          </cell>
          <cell r="F15" t="str">
            <v>2014.11.09</v>
          </cell>
        </row>
        <row r="16">
          <cell r="B16" t="str">
            <v>闽GY2890</v>
          </cell>
          <cell r="C16" t="str">
            <v>金旅XML6125J18CN</v>
          </cell>
          <cell r="D16" t="str">
            <v>XN0940007802826</v>
          </cell>
          <cell r="E16" t="str">
            <v>大型普通客车</v>
          </cell>
          <cell r="F16" t="str">
            <v>2014.11.09</v>
          </cell>
        </row>
        <row r="17">
          <cell r="B17" t="str">
            <v>闽GY2986</v>
          </cell>
          <cell r="C17" t="str">
            <v>金旅XML6125J18CN</v>
          </cell>
          <cell r="D17" t="str">
            <v>XN0940007802826</v>
          </cell>
          <cell r="E17" t="str">
            <v>大型普通客车</v>
          </cell>
          <cell r="F17" t="str">
            <v>2014.11.09</v>
          </cell>
        </row>
        <row r="18">
          <cell r="B18" t="str">
            <v>闽GY2988</v>
          </cell>
          <cell r="C18" t="str">
            <v>金旅XML6125J18CN</v>
          </cell>
          <cell r="D18" t="str">
            <v>XN0940007802826</v>
          </cell>
          <cell r="E18" t="str">
            <v>大型普通客车</v>
          </cell>
          <cell r="F18" t="str">
            <v>2014.11.09</v>
          </cell>
        </row>
        <row r="19">
          <cell r="B19" t="str">
            <v>闽GY2989</v>
          </cell>
          <cell r="C19" t="str">
            <v>金旅XML6125J18CN</v>
          </cell>
          <cell r="D19" t="str">
            <v>XN0940007802826</v>
          </cell>
          <cell r="E19" t="str">
            <v>大型普通客车</v>
          </cell>
          <cell r="F19" t="str">
            <v>2014.11.09</v>
          </cell>
        </row>
        <row r="20">
          <cell r="B20" t="str">
            <v>闽GY2992</v>
          </cell>
          <cell r="C20" t="str">
            <v>金旅XML6125J18CN</v>
          </cell>
          <cell r="D20" t="str">
            <v>XN0940007802826</v>
          </cell>
          <cell r="E20" t="str">
            <v>大型普通客车</v>
          </cell>
          <cell r="F20" t="str">
            <v>2014.11.09</v>
          </cell>
        </row>
        <row r="21">
          <cell r="B21" t="str">
            <v>闽GY2993</v>
          </cell>
          <cell r="C21" t="str">
            <v>金旅XML6125J18CN</v>
          </cell>
          <cell r="D21" t="str">
            <v>XN0940007802826</v>
          </cell>
          <cell r="E21" t="str">
            <v>大型普通客车</v>
          </cell>
          <cell r="F21" t="str">
            <v>2014.11.09</v>
          </cell>
        </row>
        <row r="22">
          <cell r="B22" t="str">
            <v>闽GY2996</v>
          </cell>
          <cell r="C22" t="str">
            <v>金旅XML6125J18CN</v>
          </cell>
          <cell r="D22" t="str">
            <v>XN0940007802826</v>
          </cell>
          <cell r="E22" t="str">
            <v>大型普通客车</v>
          </cell>
          <cell r="F22" t="str">
            <v>2014.11.09</v>
          </cell>
        </row>
        <row r="23">
          <cell r="B23" t="str">
            <v>闽GY2997</v>
          </cell>
          <cell r="C23" t="str">
            <v>金旅XML6125J18CN</v>
          </cell>
          <cell r="D23" t="str">
            <v>XN0940007802826</v>
          </cell>
          <cell r="E23" t="str">
            <v>大型普通客车</v>
          </cell>
          <cell r="F23" t="str">
            <v>2014.11.09</v>
          </cell>
        </row>
        <row r="24">
          <cell r="B24" t="str">
            <v>闽GY2998</v>
          </cell>
          <cell r="C24" t="str">
            <v>金旅XML6125J18CN</v>
          </cell>
          <cell r="D24" t="str">
            <v>XN0940007802826</v>
          </cell>
          <cell r="E24" t="str">
            <v>大型普通客车</v>
          </cell>
          <cell r="F24" t="str">
            <v>2014.11.09</v>
          </cell>
        </row>
        <row r="25">
          <cell r="B25" t="str">
            <v>闽GY2999</v>
          </cell>
          <cell r="C25" t="str">
            <v>金旅XML6125J18CN</v>
          </cell>
          <cell r="D25" t="str">
            <v>XN0940007802826</v>
          </cell>
          <cell r="E25" t="str">
            <v>大型普通客车</v>
          </cell>
          <cell r="F25" t="str">
            <v>2014.11.09</v>
          </cell>
        </row>
        <row r="204">
          <cell r="B204" t="str">
            <v>闽GY2530</v>
          </cell>
          <cell r="C204" t="str">
            <v>金旅XML6103J93</v>
          </cell>
          <cell r="D204" t="str">
            <v>XN0940003792825</v>
          </cell>
          <cell r="E204" t="str">
            <v>大型普通客车</v>
          </cell>
          <cell r="F204" t="str">
            <v>2013.09.26</v>
          </cell>
          <cell r="G204">
            <v>1.3</v>
          </cell>
        </row>
        <row r="205">
          <cell r="B205" t="str">
            <v>闽GY2562</v>
          </cell>
          <cell r="C205" t="str">
            <v>金旅XML6103J93</v>
          </cell>
          <cell r="D205" t="str">
            <v>XN0940003792813</v>
          </cell>
          <cell r="E205" t="str">
            <v>大型普通客车</v>
          </cell>
          <cell r="F205" t="str">
            <v>2013.09.26</v>
          </cell>
          <cell r="G205">
            <v>1.3</v>
          </cell>
        </row>
        <row r="206">
          <cell r="B206" t="str">
            <v>闽GY2565</v>
          </cell>
          <cell r="C206" t="str">
            <v>金旅XML6103J93</v>
          </cell>
          <cell r="D206" t="str">
            <v>XN0910003792823</v>
          </cell>
          <cell r="E206" t="str">
            <v>大型普通客车</v>
          </cell>
          <cell r="F206" t="str">
            <v>2013.09.26</v>
          </cell>
          <cell r="G206">
            <v>1.3</v>
          </cell>
        </row>
        <row r="207">
          <cell r="B207" t="str">
            <v>闽GY2570</v>
          </cell>
          <cell r="C207" t="str">
            <v>金旅XML6103J93</v>
          </cell>
          <cell r="D207" t="str">
            <v>XN0960003792831</v>
          </cell>
          <cell r="E207" t="str">
            <v>大型普通客车</v>
          </cell>
          <cell r="F207" t="str">
            <v>2013.09.26</v>
          </cell>
          <cell r="G207">
            <v>1.3</v>
          </cell>
        </row>
        <row r="208">
          <cell r="B208" t="str">
            <v>闽GY2572</v>
          </cell>
          <cell r="C208" t="str">
            <v>金旅XML6103J93</v>
          </cell>
          <cell r="D208" t="str">
            <v>XN0960003792818</v>
          </cell>
          <cell r="E208" t="str">
            <v>大型普通客车</v>
          </cell>
          <cell r="F208" t="str">
            <v>2013.09.26</v>
          </cell>
          <cell r="G208">
            <v>1.3</v>
          </cell>
        </row>
        <row r="209">
          <cell r="B209" t="str">
            <v>闽GY2575</v>
          </cell>
          <cell r="C209" t="str">
            <v>金旅XML6103J93</v>
          </cell>
          <cell r="D209" t="str">
            <v>XN09X0003792817</v>
          </cell>
          <cell r="E209" t="str">
            <v>大型普通客车</v>
          </cell>
          <cell r="F209" t="str">
            <v>2013.09.26</v>
          </cell>
          <cell r="G209">
            <v>1.3</v>
          </cell>
        </row>
        <row r="210">
          <cell r="B210" t="str">
            <v>闽GY2581</v>
          </cell>
          <cell r="C210" t="str">
            <v>金旅XML6103J93</v>
          </cell>
          <cell r="D210" t="str">
            <v>XN0950003792822</v>
          </cell>
          <cell r="E210" t="str">
            <v>大型普通客车</v>
          </cell>
          <cell r="F210" t="str">
            <v>2013.09.26</v>
          </cell>
          <cell r="G210">
            <v>1.3</v>
          </cell>
        </row>
        <row r="211">
          <cell r="B211" t="str">
            <v>闽GY2582</v>
          </cell>
          <cell r="C211" t="str">
            <v>金旅XML6103J93</v>
          </cell>
          <cell r="D211" t="str">
            <v>XN0900003792814</v>
          </cell>
          <cell r="E211" t="str">
            <v>大型普通客车</v>
          </cell>
          <cell r="F211" t="str">
            <v>2013.09.26</v>
          </cell>
          <cell r="G211">
            <v>1.3</v>
          </cell>
        </row>
        <row r="212">
          <cell r="B212" t="str">
            <v>闽GY2583</v>
          </cell>
          <cell r="C212" t="str">
            <v>金旅XML6103J93</v>
          </cell>
          <cell r="D212" t="str">
            <v>XN0920003792819</v>
          </cell>
          <cell r="E212" t="str">
            <v>大型普通客车</v>
          </cell>
          <cell r="F212" t="str">
            <v>2013.09.26</v>
          </cell>
          <cell r="G212">
            <v>1.3</v>
          </cell>
        </row>
        <row r="213">
          <cell r="B213" t="str">
            <v>闽GY2585</v>
          </cell>
          <cell r="C213" t="str">
            <v>金旅XML6103J93</v>
          </cell>
          <cell r="D213" t="str">
            <v>XN0980003792812</v>
          </cell>
          <cell r="E213" t="str">
            <v>大型普通客车</v>
          </cell>
          <cell r="F213" t="str">
            <v>2013.09.26</v>
          </cell>
          <cell r="G213">
            <v>1.3</v>
          </cell>
        </row>
        <row r="214">
          <cell r="B214" t="str">
            <v>闽GY2586</v>
          </cell>
          <cell r="C214" t="str">
            <v>金旅XML6103J93</v>
          </cell>
          <cell r="D214" t="str">
            <v>XN0970003792815</v>
          </cell>
          <cell r="E214" t="str">
            <v>大型普通客车</v>
          </cell>
          <cell r="F214" t="str">
            <v>2013.09.26</v>
          </cell>
          <cell r="G214">
            <v>1.3</v>
          </cell>
        </row>
        <row r="215">
          <cell r="B215" t="str">
            <v>闽GY2587</v>
          </cell>
          <cell r="C215" t="str">
            <v>金旅XML6103J93</v>
          </cell>
          <cell r="D215" t="str">
            <v>XN0930003792828</v>
          </cell>
          <cell r="E215" t="str">
            <v>大型普通客车</v>
          </cell>
          <cell r="F215" t="str">
            <v>2013.09.26</v>
          </cell>
          <cell r="G215">
            <v>1.3</v>
          </cell>
        </row>
        <row r="216">
          <cell r="B216" t="str">
            <v>闽GY2589</v>
          </cell>
          <cell r="C216" t="str">
            <v>金旅XML6103J93</v>
          </cell>
          <cell r="D216" t="str">
            <v>XN0930003792816</v>
          </cell>
          <cell r="E216" t="str">
            <v>大型普通客车</v>
          </cell>
          <cell r="F216" t="str">
            <v>2013.09.26</v>
          </cell>
          <cell r="G216">
            <v>1.3</v>
          </cell>
        </row>
        <row r="217">
          <cell r="B217" t="str">
            <v>闽GY2590</v>
          </cell>
          <cell r="C217" t="str">
            <v>金旅XML6103J93</v>
          </cell>
          <cell r="D217" t="str">
            <v>XN0990003792821</v>
          </cell>
          <cell r="E217" t="str">
            <v>大型普通客车</v>
          </cell>
          <cell r="F217" t="str">
            <v>2013.09.26</v>
          </cell>
          <cell r="G217">
            <v>1.3</v>
          </cell>
        </row>
        <row r="218">
          <cell r="B218" t="str">
            <v>闽GY2591</v>
          </cell>
          <cell r="C218" t="str">
            <v>金旅XML6103J93</v>
          </cell>
          <cell r="D218" t="str">
            <v>XN0920003792820</v>
          </cell>
          <cell r="E218" t="str">
            <v>大型普通客车</v>
          </cell>
          <cell r="F218" t="str">
            <v>2013.09.26</v>
          </cell>
          <cell r="G218">
            <v>1.3</v>
          </cell>
        </row>
        <row r="219">
          <cell r="B219" t="str">
            <v>闽GY2593</v>
          </cell>
          <cell r="C219" t="str">
            <v>金旅XML6103J93</v>
          </cell>
          <cell r="D219" t="str">
            <v>XN09X0003792830</v>
          </cell>
          <cell r="E219" t="str">
            <v>大型普通客车</v>
          </cell>
          <cell r="F219" t="str">
            <v>2013.09.26</v>
          </cell>
          <cell r="G219">
            <v>1.3</v>
          </cell>
        </row>
        <row r="220">
          <cell r="B220" t="str">
            <v>闽GY2596</v>
          </cell>
          <cell r="C220" t="str">
            <v>金旅XML6103J93</v>
          </cell>
          <cell r="D220" t="str">
            <v>XN0980003792824</v>
          </cell>
          <cell r="E220" t="str">
            <v>大型普通客车</v>
          </cell>
          <cell r="F220" t="str">
            <v>2013.09.26</v>
          </cell>
          <cell r="G220">
            <v>1.3</v>
          </cell>
        </row>
        <row r="221">
          <cell r="B221" t="str">
            <v>闽GY2597</v>
          </cell>
          <cell r="C221" t="str">
            <v>金旅XML6103J93</v>
          </cell>
          <cell r="D221" t="str">
            <v>XN0970003792827</v>
          </cell>
          <cell r="E221" t="str">
            <v>大型普通客车</v>
          </cell>
          <cell r="F221" t="str">
            <v>2013.09.26</v>
          </cell>
          <cell r="G221">
            <v>1.3</v>
          </cell>
        </row>
        <row r="222">
          <cell r="B222" t="str">
            <v>闽GY2598</v>
          </cell>
          <cell r="C222" t="str">
            <v>金旅XML6103J93</v>
          </cell>
          <cell r="D222" t="str">
            <v>XN09X0003792829</v>
          </cell>
          <cell r="E222" t="str">
            <v>大型普通客车</v>
          </cell>
          <cell r="F222" t="str">
            <v>2013.09.26</v>
          </cell>
          <cell r="G222">
            <v>1.3</v>
          </cell>
        </row>
        <row r="223">
          <cell r="B223" t="str">
            <v>闽GY2599</v>
          </cell>
          <cell r="C223" t="str">
            <v>金旅XML6103J93</v>
          </cell>
          <cell r="D223" t="str">
            <v>XN0900003792826</v>
          </cell>
          <cell r="E223" t="str">
            <v>大型普通客车</v>
          </cell>
          <cell r="F223" t="str">
            <v>2013.09.26</v>
          </cell>
          <cell r="G223">
            <v>1.3</v>
          </cell>
        </row>
        <row r="224">
          <cell r="B224" t="str">
            <v>闽GY2905</v>
          </cell>
          <cell r="C224" t="str">
            <v>金旅XML6103J58</v>
          </cell>
          <cell r="E224" t="str">
            <v>大型普通客车</v>
          </cell>
          <cell r="F224" t="str">
            <v>2015.02.13</v>
          </cell>
          <cell r="G224">
            <v>1.3</v>
          </cell>
        </row>
        <row r="225">
          <cell r="B225" t="str">
            <v>闽GY2938</v>
          </cell>
          <cell r="C225" t="str">
            <v>金旅XML6103J58</v>
          </cell>
          <cell r="E225" t="str">
            <v>大型普通客车</v>
          </cell>
          <cell r="F225" t="str">
            <v>2015.02.13</v>
          </cell>
          <cell r="G225">
            <v>1.3</v>
          </cell>
        </row>
        <row r="226">
          <cell r="B226" t="str">
            <v>闽GY2952</v>
          </cell>
          <cell r="C226" t="str">
            <v>金旅XML6103J58</v>
          </cell>
          <cell r="E226" t="str">
            <v>大型普通客车</v>
          </cell>
          <cell r="F226" t="str">
            <v>2015.02.13</v>
          </cell>
          <cell r="G226">
            <v>1.3</v>
          </cell>
        </row>
        <row r="227">
          <cell r="B227" t="str">
            <v>闽GY2972</v>
          </cell>
          <cell r="C227" t="str">
            <v>金旅XML6103J58</v>
          </cell>
          <cell r="D227" t="str">
            <v>XN0950003810514</v>
          </cell>
          <cell r="E227" t="str">
            <v>大型普通客车</v>
          </cell>
          <cell r="F227" t="str">
            <v>2015.02.13</v>
          </cell>
          <cell r="G227">
            <v>1.3</v>
          </cell>
        </row>
        <row r="228">
          <cell r="B228" t="str">
            <v>闽GY2975</v>
          </cell>
          <cell r="C228" t="str">
            <v>金旅XML6103J58</v>
          </cell>
          <cell r="E228" t="str">
            <v>大型普通客车</v>
          </cell>
          <cell r="F228" t="str">
            <v>2015.02.13</v>
          </cell>
          <cell r="G228">
            <v>1.3</v>
          </cell>
        </row>
        <row r="229">
          <cell r="B229" t="str">
            <v>闽GY2982</v>
          </cell>
          <cell r="C229" t="str">
            <v>金旅XML6103J58</v>
          </cell>
          <cell r="E229" t="str">
            <v>大型普通客车</v>
          </cell>
          <cell r="F229" t="str">
            <v>2015.02.13</v>
          </cell>
          <cell r="G229">
            <v>1.3</v>
          </cell>
        </row>
        <row r="230">
          <cell r="B230" t="str">
            <v>闽GY2995</v>
          </cell>
          <cell r="C230" t="str">
            <v>金旅XML6103J58</v>
          </cell>
          <cell r="E230" t="str">
            <v>大型普通客车</v>
          </cell>
          <cell r="F230" t="str">
            <v>2015.02.13</v>
          </cell>
          <cell r="G230">
            <v>1.3</v>
          </cell>
        </row>
        <row r="231">
          <cell r="B231" t="str">
            <v>闽GY3311</v>
          </cell>
          <cell r="C231" t="str">
            <v>金龙XMQ6110BCBEVL3</v>
          </cell>
          <cell r="E231" t="str">
            <v>大型普通客车</v>
          </cell>
          <cell r="F231" t="str">
            <v>2015.10.10</v>
          </cell>
          <cell r="G231">
            <v>1.3</v>
          </cell>
        </row>
        <row r="232">
          <cell r="B232" t="str">
            <v>闽GY3550</v>
          </cell>
          <cell r="C232" t="str">
            <v>金龙XMQ6110BCBEVL3</v>
          </cell>
          <cell r="E232" t="str">
            <v>大型普通客车</v>
          </cell>
          <cell r="F232" t="str">
            <v>2015.10.10</v>
          </cell>
          <cell r="G232">
            <v>1.3</v>
          </cell>
        </row>
        <row r="233">
          <cell r="B233" t="str">
            <v>闽GY3555</v>
          </cell>
          <cell r="C233" t="str">
            <v>金龙XMQ6110BCBEVL3</v>
          </cell>
          <cell r="E233" t="str">
            <v>大型普通客车</v>
          </cell>
          <cell r="F233" t="str">
            <v>2015.10.10</v>
          </cell>
          <cell r="G233">
            <v>1.3</v>
          </cell>
        </row>
        <row r="234">
          <cell r="B234" t="str">
            <v>闽GY3560</v>
          </cell>
          <cell r="C234" t="str">
            <v>金龙XMQ6110BCBEVL3</v>
          </cell>
          <cell r="E234" t="str">
            <v>大型普通客车</v>
          </cell>
          <cell r="F234" t="str">
            <v>2015.10.10</v>
          </cell>
          <cell r="G234">
            <v>1.3</v>
          </cell>
        </row>
        <row r="235">
          <cell r="B235" t="str">
            <v>闽GY3561</v>
          </cell>
          <cell r="C235" t="str">
            <v>金龙XMQ6110BCBEVL3</v>
          </cell>
          <cell r="E235" t="str">
            <v>大型普通客车</v>
          </cell>
          <cell r="F235" t="str">
            <v>2015.10.10</v>
          </cell>
          <cell r="G235">
            <v>1.3</v>
          </cell>
        </row>
        <row r="236">
          <cell r="B236" t="str">
            <v>闽GY3699</v>
          </cell>
          <cell r="C236" t="str">
            <v>金龙XMQ6110BCBEVL3</v>
          </cell>
          <cell r="E236" t="str">
            <v>大型普通客车</v>
          </cell>
          <cell r="F236" t="str">
            <v>2015.10.10</v>
          </cell>
          <cell r="G236">
            <v>1.3</v>
          </cell>
        </row>
        <row r="237">
          <cell r="B237" t="str">
            <v>闽GY3999</v>
          </cell>
          <cell r="C237" t="str">
            <v>金龙XMQ6110BCBEVL3</v>
          </cell>
          <cell r="D237" t="str">
            <v>XN013JLFB135453</v>
          </cell>
          <cell r="E237" t="str">
            <v>大型普通客车</v>
          </cell>
          <cell r="F237" t="str">
            <v>2015.10.10</v>
          </cell>
          <cell r="G237">
            <v>1.3</v>
          </cell>
        </row>
        <row r="238">
          <cell r="B238" t="str">
            <v>闽GY3633</v>
          </cell>
          <cell r="C238" t="str">
            <v>金旅XML6103J58</v>
          </cell>
          <cell r="E238" t="str">
            <v>大型普通客车</v>
          </cell>
          <cell r="F238" t="str">
            <v>2015.12.24</v>
          </cell>
          <cell r="G238">
            <v>1.3</v>
          </cell>
        </row>
        <row r="239">
          <cell r="B239" t="str">
            <v>闽GY3635</v>
          </cell>
          <cell r="C239" t="str">
            <v>金旅XML6103J58</v>
          </cell>
          <cell r="E239" t="str">
            <v>大型普通客车</v>
          </cell>
          <cell r="F239" t="str">
            <v>2015.12.24</v>
          </cell>
          <cell r="G239">
            <v>1.3</v>
          </cell>
        </row>
        <row r="240">
          <cell r="B240" t="str">
            <v>闽GY3839</v>
          </cell>
          <cell r="C240" t="str">
            <v>金旅XML6103J58</v>
          </cell>
          <cell r="E240" t="str">
            <v>大型普通客车</v>
          </cell>
          <cell r="F240" t="str">
            <v>2015.12.24</v>
          </cell>
          <cell r="G240">
            <v>1.3</v>
          </cell>
        </row>
        <row r="241">
          <cell r="B241" t="str">
            <v>闽GY3887</v>
          </cell>
          <cell r="C241" t="str">
            <v>金旅XML6103J58</v>
          </cell>
          <cell r="D241" t="str">
            <v>XN0920003814219</v>
          </cell>
          <cell r="E241" t="str">
            <v>大型普通客车</v>
          </cell>
          <cell r="F241" t="str">
            <v>2015.12.24</v>
          </cell>
          <cell r="G241">
            <v>1.3</v>
          </cell>
        </row>
        <row r="242">
          <cell r="B242" t="str">
            <v>闽GY3977</v>
          </cell>
          <cell r="C242" t="str">
            <v>金旅XML6103J58</v>
          </cell>
          <cell r="E242" t="str">
            <v>大型普通客车</v>
          </cell>
          <cell r="F242" t="str">
            <v>2015.12.24</v>
          </cell>
          <cell r="G242">
            <v>1.3</v>
          </cell>
        </row>
        <row r="243">
          <cell r="B243" t="str">
            <v>闽GY3980</v>
          </cell>
          <cell r="C243" t="str">
            <v>金旅XML6103J58</v>
          </cell>
          <cell r="E243" t="str">
            <v>大型普通客车</v>
          </cell>
          <cell r="F243" t="str">
            <v>2015.12.24</v>
          </cell>
          <cell r="G243">
            <v>1.3</v>
          </cell>
        </row>
        <row r="244">
          <cell r="B244" t="str">
            <v>闽GY3982</v>
          </cell>
          <cell r="C244" t="str">
            <v>金旅XML6103J58</v>
          </cell>
          <cell r="E244" t="str">
            <v>大型普通客车</v>
          </cell>
          <cell r="F244" t="str">
            <v>2015.12.24</v>
          </cell>
          <cell r="G244">
            <v>1.3</v>
          </cell>
        </row>
        <row r="245">
          <cell r="B245" t="str">
            <v>闽GY3987</v>
          </cell>
          <cell r="C245" t="str">
            <v>金旅XML6103J58</v>
          </cell>
          <cell r="D245" t="str">
            <v>XN0920003814220</v>
          </cell>
          <cell r="E245" t="str">
            <v>大型普通客车</v>
          </cell>
          <cell r="F245" t="str">
            <v>2015.12.24</v>
          </cell>
          <cell r="G245">
            <v>1.3</v>
          </cell>
        </row>
        <row r="246">
          <cell r="B246" t="str">
            <v>闽GY3991</v>
          </cell>
          <cell r="C246" t="str">
            <v>金旅XML6103J58</v>
          </cell>
          <cell r="E246" t="str">
            <v>大型普通客车</v>
          </cell>
          <cell r="F246" t="str">
            <v>2015.12.24</v>
          </cell>
          <cell r="G246">
            <v>1.3</v>
          </cell>
        </row>
        <row r="247">
          <cell r="B247" t="str">
            <v>闽GY3995</v>
          </cell>
          <cell r="C247" t="str">
            <v>金旅XML6103J58</v>
          </cell>
          <cell r="E247" t="str">
            <v>大型普通客车</v>
          </cell>
          <cell r="F247" t="str">
            <v>2015.12.24</v>
          </cell>
          <cell r="G247">
            <v>1.3</v>
          </cell>
        </row>
        <row r="248">
          <cell r="B248" t="str">
            <v>闽GY3505</v>
          </cell>
          <cell r="C248" t="str">
            <v>金龙XMQ6110BGBEVL2</v>
          </cell>
          <cell r="D248" t="str">
            <v>XN012JLGB228299</v>
          </cell>
          <cell r="E248" t="str">
            <v>大型普通客车</v>
          </cell>
          <cell r="F248" t="str">
            <v>2016.12.09</v>
          </cell>
          <cell r="G248">
            <v>1.3</v>
          </cell>
        </row>
        <row r="249">
          <cell r="B249" t="str">
            <v>闽GY3507</v>
          </cell>
          <cell r="C249" t="str">
            <v>金龙XMQ6110BGBEVL2</v>
          </cell>
          <cell r="D249" t="str">
            <v>XN014JLGB228302</v>
          </cell>
          <cell r="E249" t="str">
            <v>大型普通客车</v>
          </cell>
          <cell r="F249" t="str">
            <v>2016.12.09</v>
          </cell>
          <cell r="G249">
            <v>1.3</v>
          </cell>
        </row>
        <row r="250">
          <cell r="B250" t="str">
            <v>闽GY3519</v>
          </cell>
          <cell r="C250" t="str">
            <v>金龙XMQ6110BGBEVL2</v>
          </cell>
          <cell r="D250" t="str">
            <v>XN013JLGB228296</v>
          </cell>
          <cell r="E250" t="str">
            <v>大型普通客车</v>
          </cell>
          <cell r="F250" t="str">
            <v>2016.12.09</v>
          </cell>
          <cell r="G250">
            <v>1.3</v>
          </cell>
        </row>
        <row r="251">
          <cell r="B251" t="str">
            <v>闽GY3527</v>
          </cell>
          <cell r="C251" t="str">
            <v>金龙XMQ6110BGBEVL2</v>
          </cell>
          <cell r="D251" t="str">
            <v>XN016JLGB228298</v>
          </cell>
          <cell r="E251" t="str">
            <v>大型普通客车</v>
          </cell>
          <cell r="F251" t="str">
            <v>2016.12.09</v>
          </cell>
          <cell r="G251">
            <v>1.3</v>
          </cell>
        </row>
        <row r="252">
          <cell r="B252" t="str">
            <v>闽GY3537</v>
          </cell>
          <cell r="C252" t="str">
            <v>金龙XMQ6110BGBEVL2</v>
          </cell>
          <cell r="D252" t="str">
            <v>XN017JLGB228295</v>
          </cell>
          <cell r="E252" t="str">
            <v>大型普通客车</v>
          </cell>
          <cell r="F252" t="str">
            <v>2016.12.09</v>
          </cell>
          <cell r="G252">
            <v>1.3</v>
          </cell>
        </row>
        <row r="253">
          <cell r="B253" t="str">
            <v>闽GY3551</v>
          </cell>
          <cell r="C253" t="str">
            <v>金龙XMQ6110BGBEVL2</v>
          </cell>
          <cell r="D253" t="str">
            <v>XN013JLGB228305</v>
          </cell>
          <cell r="E253" t="str">
            <v>大型普通客车</v>
          </cell>
          <cell r="F253" t="str">
            <v>2016.12.09</v>
          </cell>
          <cell r="G253">
            <v>1.3</v>
          </cell>
        </row>
        <row r="254">
          <cell r="B254" t="str">
            <v>闽GY3572</v>
          </cell>
          <cell r="C254" t="str">
            <v>金龙XMQ6110BGBEVL2</v>
          </cell>
          <cell r="D254" t="str">
            <v>XN017JLGB228304</v>
          </cell>
          <cell r="E254" t="str">
            <v>大型普通客车</v>
          </cell>
          <cell r="F254" t="str">
            <v>2016.12.09</v>
          </cell>
          <cell r="G254">
            <v>1.3</v>
          </cell>
        </row>
        <row r="255">
          <cell r="B255" t="str">
            <v>闽GY3590</v>
          </cell>
          <cell r="C255" t="str">
            <v>金龙XMQ6110BGBEVL2</v>
          </cell>
          <cell r="D255" t="str">
            <v>XN01XJLGB228297</v>
          </cell>
          <cell r="E255" t="str">
            <v>大型普通客车</v>
          </cell>
          <cell r="F255" t="str">
            <v>2016.12.09</v>
          </cell>
          <cell r="G255">
            <v>1.3</v>
          </cell>
        </row>
        <row r="256">
          <cell r="B256" t="str">
            <v>闽GY3597</v>
          </cell>
          <cell r="C256" t="str">
            <v>金龙XMQ6110BGBEVL2</v>
          </cell>
          <cell r="D256" t="str">
            <v>XN011JLGB228300</v>
          </cell>
          <cell r="E256" t="str">
            <v>大型普通客车</v>
          </cell>
          <cell r="F256" t="str">
            <v>2016.12.09</v>
          </cell>
          <cell r="G256">
            <v>1.3</v>
          </cell>
        </row>
        <row r="257">
          <cell r="B257" t="str">
            <v>闽GY3630</v>
          </cell>
          <cell r="C257" t="str">
            <v>金龙XMQ6110BGBEVL2</v>
          </cell>
          <cell r="D257" t="str">
            <v>XN010JLGB228303</v>
          </cell>
          <cell r="E257" t="str">
            <v>大型普通客车</v>
          </cell>
          <cell r="F257" t="str">
            <v>2016.12.09</v>
          </cell>
          <cell r="G257">
            <v>1.3</v>
          </cell>
        </row>
        <row r="258">
          <cell r="B258" t="str">
            <v>闽GY3651</v>
          </cell>
          <cell r="C258" t="str">
            <v>金龙XMQ6110BGBEVL2</v>
          </cell>
          <cell r="D258" t="str">
            <v>XN018JLGB228301</v>
          </cell>
          <cell r="E258" t="str">
            <v>大型普通客车</v>
          </cell>
          <cell r="F258" t="str">
            <v>2016.12.09</v>
          </cell>
          <cell r="G258">
            <v>1.3</v>
          </cell>
        </row>
        <row r="259">
          <cell r="B259" t="str">
            <v>闽GY3692</v>
          </cell>
          <cell r="C259" t="str">
            <v>金龙XMQ6110BGBEVL2</v>
          </cell>
          <cell r="D259" t="str">
            <v>XN01XJLGB228306</v>
          </cell>
          <cell r="E259" t="str">
            <v>大型普通客车</v>
          </cell>
          <cell r="F259" t="str">
            <v>2016.12.09</v>
          </cell>
          <cell r="G259">
            <v>1.3</v>
          </cell>
        </row>
        <row r="260">
          <cell r="B260" t="str">
            <v>闽G07210</v>
          </cell>
          <cell r="C260" t="str">
            <v>金龙XMQ6111Y5</v>
          </cell>
          <cell r="E260" t="str">
            <v>大型普通客车</v>
          </cell>
          <cell r="F260" t="str">
            <v>2010.01.20</v>
          </cell>
          <cell r="G260">
            <v>1.3</v>
          </cell>
        </row>
        <row r="261">
          <cell r="B261" t="str">
            <v>闽G26609</v>
          </cell>
          <cell r="C261" t="str">
            <v>金旅XML6700H13</v>
          </cell>
          <cell r="D261" t="str">
            <v>XN0990001772983</v>
          </cell>
          <cell r="E261" t="str">
            <v>大型普通客车</v>
          </cell>
          <cell r="F261" t="str">
            <v>2011.08.12</v>
          </cell>
          <cell r="G261">
            <v>0.7</v>
          </cell>
        </row>
        <row r="262">
          <cell r="B262" t="str">
            <v>闽GY3563</v>
          </cell>
          <cell r="C262" t="str">
            <v>金旅XML6105JEV60C</v>
          </cell>
          <cell r="D262" t="str">
            <v>XN0930007822548</v>
          </cell>
          <cell r="E262" t="str">
            <v>大型普通客车</v>
          </cell>
          <cell r="F262" t="str">
            <v>2016.11.30</v>
          </cell>
          <cell r="G262">
            <v>1.3</v>
          </cell>
        </row>
        <row r="268">
          <cell r="B268" t="str">
            <v>闽GY2250</v>
          </cell>
          <cell r="C268" t="str">
            <v>东风EQ6609LT</v>
          </cell>
          <cell r="E268" t="str">
            <v>中型普通客车</v>
          </cell>
          <cell r="F268" t="str">
            <v>2014.09.26</v>
          </cell>
          <cell r="G268">
            <v>0.7</v>
          </cell>
          <cell r="H268" t="str">
            <v>5990*2260*3020</v>
          </cell>
        </row>
        <row r="269">
          <cell r="B269" t="str">
            <v>闽GY2737</v>
          </cell>
          <cell r="C269" t="str">
            <v>东风EQ6609LT</v>
          </cell>
          <cell r="E269" t="str">
            <v>中型普通客车</v>
          </cell>
          <cell r="F269" t="str">
            <v>2014.09.26</v>
          </cell>
          <cell r="G269">
            <v>0.7</v>
          </cell>
          <cell r="H269" t="str">
            <v>5990*2260*3020</v>
          </cell>
        </row>
        <row r="270">
          <cell r="B270" t="str">
            <v>闽GY2817</v>
          </cell>
          <cell r="C270" t="str">
            <v>东风EQ6609LT</v>
          </cell>
          <cell r="D270" t="str">
            <v>XT154K140001390</v>
          </cell>
          <cell r="E270" t="str">
            <v>中型普通客车</v>
          </cell>
          <cell r="F270" t="str">
            <v>2014.09.26</v>
          </cell>
          <cell r="G270">
            <v>0.7</v>
          </cell>
          <cell r="H270" t="str">
            <v>5990*2260*3020</v>
          </cell>
        </row>
        <row r="271">
          <cell r="B271" t="str">
            <v>闽GY2820</v>
          </cell>
          <cell r="C271" t="str">
            <v>东风EQ6609LT</v>
          </cell>
          <cell r="E271" t="str">
            <v>中型普通客车</v>
          </cell>
          <cell r="F271" t="str">
            <v>2014.09.26</v>
          </cell>
          <cell r="G271">
            <v>0.7</v>
          </cell>
          <cell r="H271" t="str">
            <v>5990*2260*3020</v>
          </cell>
        </row>
        <row r="272">
          <cell r="B272" t="str">
            <v>闽GY2821</v>
          </cell>
          <cell r="C272" t="str">
            <v>东风EQ6609LT</v>
          </cell>
          <cell r="E272" t="str">
            <v>中型普通客车</v>
          </cell>
          <cell r="F272" t="str">
            <v>2014.09.26</v>
          </cell>
          <cell r="G272">
            <v>0.7</v>
          </cell>
          <cell r="H272" t="str">
            <v>5990*2260*3020</v>
          </cell>
        </row>
        <row r="273">
          <cell r="B273" t="str">
            <v>闽GY2823</v>
          </cell>
          <cell r="C273" t="str">
            <v>东风EQ6609LT</v>
          </cell>
          <cell r="D273" t="str">
            <v>XT154K140001391</v>
          </cell>
          <cell r="E273" t="str">
            <v>中型普通客车</v>
          </cell>
          <cell r="F273" t="str">
            <v>2014.09.26</v>
          </cell>
          <cell r="G273">
            <v>0.7</v>
          </cell>
          <cell r="H273" t="str">
            <v>5990*2260*3020</v>
          </cell>
        </row>
        <row r="274">
          <cell r="B274" t="str">
            <v>闽GY2825</v>
          </cell>
          <cell r="C274" t="str">
            <v>东风EQ6609LT</v>
          </cell>
          <cell r="E274" t="str">
            <v>中型普通客车</v>
          </cell>
          <cell r="F274" t="str">
            <v>2014.09.26</v>
          </cell>
          <cell r="G274">
            <v>0.7</v>
          </cell>
          <cell r="H274" t="str">
            <v>5990*2260*3020</v>
          </cell>
        </row>
        <row r="275">
          <cell r="B275" t="str">
            <v>闽GY2833</v>
          </cell>
          <cell r="C275" t="str">
            <v>东风EQ6609LT</v>
          </cell>
          <cell r="E275" t="str">
            <v>中型普通客车</v>
          </cell>
          <cell r="F275" t="str">
            <v>2014.09.26</v>
          </cell>
          <cell r="G275">
            <v>0.7</v>
          </cell>
          <cell r="H275" t="str">
            <v>5990*2260*3020</v>
          </cell>
        </row>
        <row r="276">
          <cell r="B276" t="str">
            <v>闽GY2835</v>
          </cell>
          <cell r="C276" t="str">
            <v>东风EQ6609LT</v>
          </cell>
          <cell r="E276" t="str">
            <v>中型普通客车</v>
          </cell>
          <cell r="F276" t="str">
            <v>2014.09.26</v>
          </cell>
          <cell r="G276">
            <v>0.7</v>
          </cell>
          <cell r="H276" t="str">
            <v>5990*2260*3020</v>
          </cell>
        </row>
        <row r="277">
          <cell r="B277" t="str">
            <v>闽GY2837</v>
          </cell>
          <cell r="C277" t="str">
            <v>东风EQ6609LT</v>
          </cell>
          <cell r="E277" t="str">
            <v>中型普通客车</v>
          </cell>
          <cell r="F277" t="str">
            <v>2014.09.26</v>
          </cell>
          <cell r="G277">
            <v>0.7</v>
          </cell>
          <cell r="H277" t="str">
            <v>5990*2260*3020</v>
          </cell>
        </row>
        <row r="278">
          <cell r="B278" t="str">
            <v>闽GY2850</v>
          </cell>
          <cell r="C278" t="str">
            <v>东风EQ6609LT</v>
          </cell>
          <cell r="E278" t="str">
            <v>中型普通客车</v>
          </cell>
          <cell r="F278" t="str">
            <v>2014.09.26</v>
          </cell>
          <cell r="G278">
            <v>0.7</v>
          </cell>
          <cell r="H278" t="str">
            <v>5990*2260*3020</v>
          </cell>
        </row>
        <row r="279">
          <cell r="B279" t="str">
            <v>闽GY2851</v>
          </cell>
          <cell r="C279" t="str">
            <v>东风EQ6609LT</v>
          </cell>
          <cell r="E279" t="str">
            <v>中型普通客车</v>
          </cell>
          <cell r="F279" t="str">
            <v>2014.09.26</v>
          </cell>
          <cell r="G279">
            <v>0.7</v>
          </cell>
          <cell r="H279" t="str">
            <v>5990*2260*3020</v>
          </cell>
        </row>
        <row r="280">
          <cell r="B280" t="str">
            <v>闽GY2852</v>
          </cell>
          <cell r="C280" t="str">
            <v>东风EQ6609LT</v>
          </cell>
          <cell r="E280" t="str">
            <v>中型普通客车</v>
          </cell>
          <cell r="F280" t="str">
            <v>2014.09.26</v>
          </cell>
          <cell r="G280">
            <v>0.7</v>
          </cell>
          <cell r="H280" t="str">
            <v>5990*2260*3020</v>
          </cell>
        </row>
        <row r="281">
          <cell r="B281" t="str">
            <v>闽GY2855</v>
          </cell>
          <cell r="C281" t="str">
            <v>东风EQ6609LT</v>
          </cell>
          <cell r="E281" t="str">
            <v>中型普通客车</v>
          </cell>
          <cell r="F281" t="str">
            <v>2014.09.26</v>
          </cell>
          <cell r="G281">
            <v>0.7</v>
          </cell>
          <cell r="H281" t="str">
            <v>5990*2260*3020</v>
          </cell>
        </row>
        <row r="282">
          <cell r="B282" t="str">
            <v>闽GY2856</v>
          </cell>
          <cell r="C282" t="str">
            <v>东风EQ6609LT</v>
          </cell>
          <cell r="E282" t="str">
            <v>中型普通客车</v>
          </cell>
          <cell r="F282" t="str">
            <v>2014.09.26</v>
          </cell>
          <cell r="G282">
            <v>0.7</v>
          </cell>
          <cell r="H282" t="str">
            <v>5990*2260*3020</v>
          </cell>
        </row>
        <row r="283">
          <cell r="B283" t="str">
            <v>闽GY2857</v>
          </cell>
          <cell r="C283" t="str">
            <v>东风EQ6609LT</v>
          </cell>
          <cell r="E283" t="str">
            <v>中型普通客车</v>
          </cell>
          <cell r="F283" t="str">
            <v>2014.09.26</v>
          </cell>
          <cell r="G283">
            <v>0.7</v>
          </cell>
          <cell r="H283" t="str">
            <v>5990*2260*3020</v>
          </cell>
        </row>
        <row r="284">
          <cell r="B284" t="str">
            <v>闽GY2858</v>
          </cell>
          <cell r="C284" t="str">
            <v>东风EQ6609LT</v>
          </cell>
          <cell r="E284" t="str">
            <v>中型普通客车</v>
          </cell>
          <cell r="F284" t="str">
            <v>2014.09.26</v>
          </cell>
          <cell r="G284">
            <v>0.7</v>
          </cell>
          <cell r="H284" t="str">
            <v>5990*2260*3020</v>
          </cell>
        </row>
        <row r="285">
          <cell r="B285" t="str">
            <v>闽GY2865</v>
          </cell>
          <cell r="C285" t="str">
            <v>东风EQ6609LT</v>
          </cell>
          <cell r="E285" t="str">
            <v>中型普通客车</v>
          </cell>
          <cell r="F285" t="str">
            <v>2014.09.26</v>
          </cell>
          <cell r="G285">
            <v>0.7</v>
          </cell>
          <cell r="H285" t="str">
            <v>5990*2260*3020</v>
          </cell>
        </row>
        <row r="286">
          <cell r="B286" t="str">
            <v>闽GY2868</v>
          </cell>
          <cell r="C286" t="str">
            <v>东风EQ6609LT</v>
          </cell>
          <cell r="D286" t="str">
            <v>XT154K140001372</v>
          </cell>
          <cell r="E286" t="str">
            <v>中型普通客车</v>
          </cell>
          <cell r="F286" t="str">
            <v>2014.09.26</v>
          </cell>
          <cell r="G286">
            <v>0.7</v>
          </cell>
          <cell r="H286" t="str">
            <v>5990*2260*3020</v>
          </cell>
        </row>
        <row r="287">
          <cell r="B287" t="str">
            <v>闽GY2869</v>
          </cell>
          <cell r="C287" t="str">
            <v>东风EQ6609LT</v>
          </cell>
          <cell r="E287" t="str">
            <v>中型普通客车</v>
          </cell>
          <cell r="F287" t="str">
            <v>2014.09.26</v>
          </cell>
          <cell r="G287">
            <v>0.7</v>
          </cell>
          <cell r="H287" t="str">
            <v>5990*2260*3020</v>
          </cell>
        </row>
        <row r="288">
          <cell r="B288" t="str">
            <v>闽GY2876</v>
          </cell>
          <cell r="C288" t="str">
            <v>东风EQ6609LT</v>
          </cell>
          <cell r="E288" t="str">
            <v>中型普通客车</v>
          </cell>
          <cell r="F288" t="str">
            <v>2014.09.26</v>
          </cell>
          <cell r="G288">
            <v>0.7</v>
          </cell>
          <cell r="H288" t="str">
            <v>5990*2260*3020</v>
          </cell>
        </row>
        <row r="289">
          <cell r="B289" t="str">
            <v>闽GY2883</v>
          </cell>
          <cell r="C289" t="str">
            <v>东风EQ6609LT</v>
          </cell>
          <cell r="E289" t="str">
            <v>中型普通客车</v>
          </cell>
          <cell r="F289" t="str">
            <v>2014.09.26</v>
          </cell>
          <cell r="G289">
            <v>0.7</v>
          </cell>
          <cell r="H289" t="str">
            <v>5990*2260*3020</v>
          </cell>
        </row>
        <row r="290">
          <cell r="B290" t="str">
            <v>闽GY2888</v>
          </cell>
          <cell r="C290" t="str">
            <v>东风EQ6609LT</v>
          </cell>
          <cell r="E290" t="str">
            <v>中型普通客车</v>
          </cell>
          <cell r="F290" t="str">
            <v>2014.09.26</v>
          </cell>
          <cell r="G290">
            <v>0.7</v>
          </cell>
          <cell r="H290" t="str">
            <v>5990*2260*3020</v>
          </cell>
        </row>
        <row r="291">
          <cell r="B291" t="str">
            <v>闽GY2889</v>
          </cell>
          <cell r="C291" t="str">
            <v>东风EQ6609LT</v>
          </cell>
          <cell r="E291" t="str">
            <v>中型普通客车</v>
          </cell>
          <cell r="F291" t="str">
            <v>2014.09.26</v>
          </cell>
          <cell r="G291">
            <v>0.7</v>
          </cell>
          <cell r="H291" t="str">
            <v>5990*2260*3020</v>
          </cell>
        </row>
        <row r="292">
          <cell r="B292" t="str">
            <v>闽GY5182</v>
          </cell>
          <cell r="C292" t="str">
            <v>东风EQ6609CTV1</v>
          </cell>
          <cell r="D292" t="str">
            <v>XT154K150006095</v>
          </cell>
          <cell r="E292" t="str">
            <v>中型普通客车</v>
          </cell>
          <cell r="F292" t="str">
            <v>2017.01.10</v>
          </cell>
          <cell r="G292">
            <v>0.7</v>
          </cell>
          <cell r="H292" t="str">
            <v>5990*2260*3090</v>
          </cell>
        </row>
        <row r="293">
          <cell r="B293" t="str">
            <v>闽GY5190</v>
          </cell>
          <cell r="C293" t="str">
            <v>东风EQ6609CTV1</v>
          </cell>
          <cell r="D293" t="str">
            <v>XT158K150006115</v>
          </cell>
          <cell r="E293" t="str">
            <v>中型普通客车</v>
          </cell>
          <cell r="F293" t="str">
            <v>2017.01.10</v>
          </cell>
          <cell r="G293">
            <v>0.7</v>
          </cell>
          <cell r="H293" t="str">
            <v>5990*2260*3090</v>
          </cell>
        </row>
        <row r="294">
          <cell r="B294" t="str">
            <v>闽GY5193</v>
          </cell>
          <cell r="C294" t="str">
            <v>东风EQ6609CTV1</v>
          </cell>
          <cell r="D294" t="str">
            <v>XT157K150006106</v>
          </cell>
          <cell r="E294" t="str">
            <v>中型普通客车</v>
          </cell>
          <cell r="F294" t="str">
            <v>2017.01.10</v>
          </cell>
          <cell r="G294">
            <v>0.7</v>
          </cell>
          <cell r="H294" t="str">
            <v>5990*2260*3090</v>
          </cell>
        </row>
        <row r="295">
          <cell r="B295" t="str">
            <v>闽GY5195</v>
          </cell>
          <cell r="C295" t="str">
            <v>东风EQ6609CTV1</v>
          </cell>
          <cell r="D295" t="str">
            <v>XT157K150006118</v>
          </cell>
          <cell r="E295" t="str">
            <v>中型普通客车</v>
          </cell>
          <cell r="F295" t="str">
            <v>2017.01.10</v>
          </cell>
          <cell r="G295">
            <v>0.7</v>
          </cell>
          <cell r="H295" t="str">
            <v>5990*2260*3090</v>
          </cell>
        </row>
        <row r="296">
          <cell r="B296" t="str">
            <v>闽GY5196</v>
          </cell>
          <cell r="C296" t="str">
            <v>东风EQ6609CTV1</v>
          </cell>
          <cell r="D296" t="str">
            <v>XT156K150006109</v>
          </cell>
          <cell r="E296" t="str">
            <v>中型普通客车</v>
          </cell>
          <cell r="F296" t="str">
            <v>2017.01.10</v>
          </cell>
          <cell r="G296">
            <v>0.7</v>
          </cell>
          <cell r="H296" t="str">
            <v>5990*2260*3090</v>
          </cell>
        </row>
        <row r="297">
          <cell r="B297" t="str">
            <v>闽GY5197</v>
          </cell>
          <cell r="C297" t="str">
            <v>东风EQ6609CTV1</v>
          </cell>
          <cell r="E297" t="str">
            <v>中型普通客车</v>
          </cell>
          <cell r="F297" t="str">
            <v>2017.01.10</v>
          </cell>
          <cell r="G297">
            <v>0.7</v>
          </cell>
          <cell r="H297" t="str">
            <v>5990*2260*3090</v>
          </cell>
        </row>
        <row r="298">
          <cell r="B298" t="str">
            <v>闽GY5220</v>
          </cell>
          <cell r="C298" t="str">
            <v>东风EQ6609CTV1</v>
          </cell>
          <cell r="D298" t="str">
            <v>XT150K150006084</v>
          </cell>
          <cell r="E298" t="str">
            <v>中型普通客车</v>
          </cell>
          <cell r="F298" t="str">
            <v>2017.01.10</v>
          </cell>
          <cell r="G298">
            <v>0.7</v>
          </cell>
          <cell r="H298" t="str">
            <v>5990*2260*3090</v>
          </cell>
        </row>
        <row r="299">
          <cell r="B299" t="str">
            <v>闽GY5261</v>
          </cell>
          <cell r="C299" t="str">
            <v>东风EQ6609CTV1</v>
          </cell>
          <cell r="D299" t="str">
            <v>XT15XK150006108</v>
          </cell>
          <cell r="E299" t="str">
            <v>中型普通客车</v>
          </cell>
          <cell r="F299" t="str">
            <v>2017.01.10</v>
          </cell>
          <cell r="G299">
            <v>0.7</v>
          </cell>
          <cell r="H299" t="str">
            <v>5990*2260*3090</v>
          </cell>
        </row>
        <row r="300">
          <cell r="B300" t="str">
            <v>闽GY5265</v>
          </cell>
          <cell r="C300" t="str">
            <v>东风EQ6609CTV1</v>
          </cell>
          <cell r="D300" t="str">
            <v>XT157K150006097</v>
          </cell>
          <cell r="E300" t="str">
            <v>中型普通客车</v>
          </cell>
          <cell r="F300" t="str">
            <v>2017.01.10</v>
          </cell>
          <cell r="G300">
            <v>0.7</v>
          </cell>
          <cell r="H300" t="str">
            <v>5990*2260*3090</v>
          </cell>
        </row>
        <row r="301">
          <cell r="B301" t="str">
            <v>闽GY5279</v>
          </cell>
          <cell r="C301" t="str">
            <v>东风EQ6609CTV1</v>
          </cell>
          <cell r="D301" t="str">
            <v>XT157K150006085</v>
          </cell>
          <cell r="E301" t="str">
            <v>中型普通客车</v>
          </cell>
          <cell r="F301" t="str">
            <v>2017.01.10</v>
          </cell>
          <cell r="G301">
            <v>0.7</v>
          </cell>
          <cell r="H301" t="str">
            <v>5990*2260*3090</v>
          </cell>
        </row>
        <row r="302">
          <cell r="B302" t="str">
            <v>闽GY5281</v>
          </cell>
          <cell r="C302" t="str">
            <v>东风EQ6609CTV1</v>
          </cell>
          <cell r="D302" t="str">
            <v>XT154K150006104</v>
          </cell>
          <cell r="E302" t="str">
            <v>中型普通客车</v>
          </cell>
          <cell r="F302" t="str">
            <v>2017.01.10</v>
          </cell>
          <cell r="G302">
            <v>0.7</v>
          </cell>
          <cell r="H302" t="str">
            <v>5990*2260*3090</v>
          </cell>
        </row>
        <row r="303">
          <cell r="B303" t="str">
            <v>闽GY5297</v>
          </cell>
          <cell r="C303" t="str">
            <v>东风EQ6609CTV1</v>
          </cell>
          <cell r="D303" t="str">
            <v>XT153K150006120</v>
          </cell>
          <cell r="E303" t="str">
            <v>中型普通客车</v>
          </cell>
          <cell r="F303" t="str">
            <v>2017.01.10</v>
          </cell>
          <cell r="G303">
            <v>0.7</v>
          </cell>
          <cell r="H303" t="str">
            <v>5990*2260*3090</v>
          </cell>
        </row>
        <row r="304">
          <cell r="B304" t="str">
            <v>闽GY5512</v>
          </cell>
          <cell r="C304" t="str">
            <v>东风EQ6609CTV1</v>
          </cell>
          <cell r="D304" t="str">
            <v>XT153K150006098</v>
          </cell>
          <cell r="E304" t="str">
            <v>中型普通客车</v>
          </cell>
          <cell r="F304" t="str">
            <v>2017.01.10</v>
          </cell>
          <cell r="G304">
            <v>0.7</v>
          </cell>
          <cell r="H304" t="str">
            <v>5990*2260*3090</v>
          </cell>
        </row>
        <row r="305">
          <cell r="B305" t="str">
            <v>闽GY5517</v>
          </cell>
          <cell r="C305" t="str">
            <v>东风EQ6609CTV1</v>
          </cell>
          <cell r="D305" t="str">
            <v>XT152K150006089</v>
          </cell>
          <cell r="E305" t="str">
            <v>中型普通客车</v>
          </cell>
          <cell r="F305" t="str">
            <v>2017.01.10</v>
          </cell>
          <cell r="G305">
            <v>0.7</v>
          </cell>
          <cell r="H305" t="str">
            <v>5990*2260*3090</v>
          </cell>
        </row>
        <row r="306">
          <cell r="B306" t="str">
            <v>闽GY5520</v>
          </cell>
          <cell r="C306" t="str">
            <v>东风EQ6609CTV1</v>
          </cell>
          <cell r="D306" t="str">
            <v>XT15XK150006099</v>
          </cell>
          <cell r="E306" t="str">
            <v>中型普通客车</v>
          </cell>
          <cell r="F306" t="str">
            <v>2017.01.10</v>
          </cell>
          <cell r="G306">
            <v>0.7</v>
          </cell>
          <cell r="H306" t="str">
            <v>5990*2260*3090</v>
          </cell>
        </row>
        <row r="307">
          <cell r="B307" t="str">
            <v>闽GY5523</v>
          </cell>
          <cell r="C307" t="str">
            <v>东风EQ6609CTV1</v>
          </cell>
          <cell r="D307" t="str">
            <v>XT150K150006096</v>
          </cell>
          <cell r="E307" t="str">
            <v>中型普通客车</v>
          </cell>
          <cell r="F307" t="str">
            <v>2017.01.10</v>
          </cell>
          <cell r="G307">
            <v>0.7</v>
          </cell>
          <cell r="H307" t="str">
            <v>5990*2260*3090</v>
          </cell>
        </row>
        <row r="308">
          <cell r="B308" t="str">
            <v>闽GY5526</v>
          </cell>
          <cell r="C308" t="str">
            <v>东风EQ6609CTV1</v>
          </cell>
          <cell r="D308" t="str">
            <v>XT151K150006102</v>
          </cell>
          <cell r="E308" t="str">
            <v>中型普通客车</v>
          </cell>
          <cell r="F308" t="str">
            <v>2017.01.16</v>
          </cell>
          <cell r="G308">
            <v>0.7</v>
          </cell>
          <cell r="H308" t="str">
            <v>5990*2260*3090</v>
          </cell>
        </row>
        <row r="309">
          <cell r="B309" t="str">
            <v>闽GY5527</v>
          </cell>
          <cell r="C309" t="str">
            <v>东风EQ6609CTV1</v>
          </cell>
          <cell r="D309" t="str">
            <v>XT15XK150006121</v>
          </cell>
          <cell r="E309" t="str">
            <v>中型普通客车</v>
          </cell>
          <cell r="F309" t="str">
            <v>2017.01.10</v>
          </cell>
          <cell r="G309">
            <v>0.7</v>
          </cell>
          <cell r="H309" t="str">
            <v>5990*2260*3090</v>
          </cell>
        </row>
        <row r="310">
          <cell r="B310" t="str">
            <v>闽GY5529</v>
          </cell>
          <cell r="C310" t="str">
            <v>东风EQ6609CTV1</v>
          </cell>
          <cell r="D310" t="str">
            <v>XT158K150006082</v>
          </cell>
          <cell r="E310" t="str">
            <v>中型普通客车</v>
          </cell>
          <cell r="F310" t="str">
            <v>2017.01.10</v>
          </cell>
          <cell r="G310">
            <v>0.7</v>
          </cell>
          <cell r="H310" t="str">
            <v>5990*2260*3090</v>
          </cell>
        </row>
        <row r="311">
          <cell r="B311" t="str">
            <v>闽GY5535</v>
          </cell>
          <cell r="C311" t="str">
            <v>东风EQ6609CTV1</v>
          </cell>
          <cell r="D311" t="str">
            <v>XT156K150006110</v>
          </cell>
          <cell r="E311" t="str">
            <v>中型普通客车</v>
          </cell>
          <cell r="F311" t="str">
            <v>2017.01.10</v>
          </cell>
          <cell r="G311">
            <v>0.7</v>
          </cell>
          <cell r="H311" t="str">
            <v>5990*2260*3090</v>
          </cell>
        </row>
        <row r="312">
          <cell r="B312" t="str">
            <v>闽GY5537</v>
          </cell>
          <cell r="C312" t="str">
            <v>东风EQ6609CTV1</v>
          </cell>
          <cell r="E312" t="str">
            <v>中型普通客车</v>
          </cell>
          <cell r="F312" t="str">
            <v>2017.01.10</v>
          </cell>
          <cell r="G312">
            <v>0.7</v>
          </cell>
          <cell r="H312" t="str">
            <v>5990*2260*3090</v>
          </cell>
        </row>
        <row r="313">
          <cell r="B313" t="str">
            <v>闽GY5538</v>
          </cell>
          <cell r="C313" t="str">
            <v>东风EQ6609CTV1</v>
          </cell>
          <cell r="D313" t="str">
            <v>XT153K150006086</v>
          </cell>
          <cell r="E313" t="str">
            <v>中型普通客车</v>
          </cell>
          <cell r="F313" t="str">
            <v>2017.01.10</v>
          </cell>
          <cell r="G313">
            <v>0.7</v>
          </cell>
          <cell r="H313" t="str">
            <v>5990*2260*3090</v>
          </cell>
        </row>
        <row r="314">
          <cell r="B314" t="str">
            <v>闽GY5550</v>
          </cell>
          <cell r="C314" t="str">
            <v>东风EQ6609CTV1</v>
          </cell>
          <cell r="E314" t="str">
            <v>中型普通客车</v>
          </cell>
          <cell r="F314" t="str">
            <v>2017.01.10</v>
          </cell>
          <cell r="G314">
            <v>0.7</v>
          </cell>
          <cell r="H314" t="str">
            <v>5990*2260*3090</v>
          </cell>
        </row>
        <row r="315">
          <cell r="B315" t="str">
            <v>闽GY5560</v>
          </cell>
          <cell r="C315" t="str">
            <v>东风EQ6609CTV1</v>
          </cell>
          <cell r="D315" t="str">
            <v>XT154K150006083</v>
          </cell>
          <cell r="E315" t="str">
            <v>中型普通客车</v>
          </cell>
          <cell r="F315" t="str">
            <v>2017.01.10</v>
          </cell>
          <cell r="G315">
            <v>0.7</v>
          </cell>
          <cell r="H315" t="str">
            <v>5990*2260*3090</v>
          </cell>
        </row>
        <row r="316">
          <cell r="B316" t="str">
            <v>闽GY5561</v>
          </cell>
          <cell r="C316" t="str">
            <v>东风EQ6609CTV1</v>
          </cell>
          <cell r="D316" t="str">
            <v>XT158K150006103</v>
          </cell>
          <cell r="E316" t="str">
            <v>中型普通客车</v>
          </cell>
          <cell r="F316" t="str">
            <v>2017.01.10</v>
          </cell>
          <cell r="G316">
            <v>0.7</v>
          </cell>
          <cell r="H316" t="str">
            <v>5990*2260*3090</v>
          </cell>
        </row>
        <row r="317">
          <cell r="B317" t="str">
            <v>闽GY5568</v>
          </cell>
          <cell r="C317" t="str">
            <v>东风EQ6609CTV1</v>
          </cell>
          <cell r="E317" t="str">
            <v>中型普通客车</v>
          </cell>
          <cell r="F317" t="str">
            <v>2017.01.10</v>
          </cell>
          <cell r="G317">
            <v>0.7</v>
          </cell>
          <cell r="H317" t="str">
            <v>5990*2260*3090</v>
          </cell>
        </row>
        <row r="318">
          <cell r="B318" t="str">
            <v>闽GY5570</v>
          </cell>
          <cell r="C318" t="str">
            <v>东风EQ6609CTV1</v>
          </cell>
          <cell r="D318" t="str">
            <v>XT15XK150006087</v>
          </cell>
          <cell r="E318" t="str">
            <v>中型普通客车</v>
          </cell>
          <cell r="F318" t="str">
            <v>2017.01.10</v>
          </cell>
          <cell r="G318">
            <v>0.7</v>
          </cell>
          <cell r="H318" t="str">
            <v>5990*2260*3090</v>
          </cell>
        </row>
        <row r="319">
          <cell r="B319" t="str">
            <v>闽GY5571</v>
          </cell>
          <cell r="C319" t="str">
            <v>东风EQ6609CTV1</v>
          </cell>
          <cell r="D319" t="str">
            <v>XT151K150006093</v>
          </cell>
          <cell r="E319" t="str">
            <v>中型普通客车</v>
          </cell>
          <cell r="F319" t="str">
            <v>2017.01.10</v>
          </cell>
          <cell r="G319">
            <v>0.7</v>
          </cell>
          <cell r="H319" t="str">
            <v>5990*2260*3090</v>
          </cell>
        </row>
        <row r="320">
          <cell r="B320" t="str">
            <v>闽GY5572</v>
          </cell>
          <cell r="C320" t="str">
            <v>东风EQ6609CTV1</v>
          </cell>
          <cell r="D320" t="str">
            <v>XT155K150006092</v>
          </cell>
          <cell r="E320" t="str">
            <v>中型普通客车</v>
          </cell>
          <cell r="F320" t="str">
            <v>2017.01.10</v>
          </cell>
          <cell r="G320">
            <v>0.7</v>
          </cell>
          <cell r="H320" t="str">
            <v>5990*2260*3090</v>
          </cell>
        </row>
        <row r="321">
          <cell r="B321" t="str">
            <v>闽GY5578</v>
          </cell>
          <cell r="C321" t="str">
            <v>东风EQ6609CTV1</v>
          </cell>
          <cell r="E321" t="str">
            <v>中型普通客车</v>
          </cell>
          <cell r="F321" t="str">
            <v>2017.01.10</v>
          </cell>
          <cell r="G321">
            <v>0.7</v>
          </cell>
          <cell r="H321" t="str">
            <v>5990*2260*3090</v>
          </cell>
        </row>
        <row r="322">
          <cell r="B322" t="str">
            <v>闽GY5582</v>
          </cell>
          <cell r="C322" t="str">
            <v>东风EQ6609CTV1</v>
          </cell>
          <cell r="D322" t="str">
            <v>XT156K150006088</v>
          </cell>
          <cell r="E322" t="str">
            <v>中型普通客车</v>
          </cell>
          <cell r="F322" t="str">
            <v>2017.01.10</v>
          </cell>
          <cell r="G322">
            <v>0.7</v>
          </cell>
          <cell r="H322" t="str">
            <v>5990*2260*3090</v>
          </cell>
        </row>
        <row r="323">
          <cell r="B323" t="str">
            <v>闽GY5585</v>
          </cell>
          <cell r="C323" t="str">
            <v>东风EQ6609CTV1</v>
          </cell>
          <cell r="D323" t="str">
            <v>XT150K150006105</v>
          </cell>
          <cell r="E323" t="str">
            <v>中型普通客车</v>
          </cell>
          <cell r="F323" t="str">
            <v>2017.01.10</v>
          </cell>
          <cell r="G323">
            <v>0.7</v>
          </cell>
          <cell r="H323" t="str">
            <v>5990*2260*3090</v>
          </cell>
        </row>
        <row r="324">
          <cell r="B324" t="str">
            <v>闽GY5587</v>
          </cell>
          <cell r="C324" t="str">
            <v>东风EQ6609CTV1</v>
          </cell>
          <cell r="D324" t="str">
            <v>XT153K150006119</v>
          </cell>
          <cell r="E324" t="str">
            <v>中型普通客车</v>
          </cell>
          <cell r="F324" t="str">
            <v>2017.01.10</v>
          </cell>
          <cell r="G324">
            <v>0.7</v>
          </cell>
          <cell r="H324" t="str">
            <v>5990*2260*3090</v>
          </cell>
        </row>
        <row r="325">
          <cell r="B325" t="str">
            <v>闽GY5588</v>
          </cell>
          <cell r="C325" t="str">
            <v>东风EQ6609CTV1</v>
          </cell>
          <cell r="D325" t="str">
            <v>XT159K150006100</v>
          </cell>
          <cell r="E325" t="str">
            <v>中型普通客车</v>
          </cell>
          <cell r="F325" t="str">
            <v>2017.01.10</v>
          </cell>
          <cell r="G325">
            <v>0.7</v>
          </cell>
          <cell r="H325" t="str">
            <v>5990*2260*3090</v>
          </cell>
        </row>
        <row r="326">
          <cell r="B326" t="str">
            <v>闽GY5589</v>
          </cell>
          <cell r="C326" t="str">
            <v>东风EQ6609CTV1</v>
          </cell>
          <cell r="D326" t="str">
            <v>XT159K150006091</v>
          </cell>
          <cell r="E326" t="str">
            <v>中型普通客车</v>
          </cell>
          <cell r="F326" t="str">
            <v>2017.01.10</v>
          </cell>
          <cell r="G326">
            <v>0.7</v>
          </cell>
          <cell r="H326" t="str">
            <v>5990*2260*3090</v>
          </cell>
        </row>
        <row r="327">
          <cell r="B327" t="str">
            <v>闽GY5590</v>
          </cell>
          <cell r="C327" t="str">
            <v>东风EQ6609CTV1</v>
          </cell>
          <cell r="E327" t="str">
            <v>中型普通客车</v>
          </cell>
          <cell r="F327" t="str">
            <v>2017.01.10</v>
          </cell>
          <cell r="G327">
            <v>0.7</v>
          </cell>
          <cell r="H327" t="str">
            <v>5990*2260*3090</v>
          </cell>
        </row>
        <row r="328">
          <cell r="B328" t="str">
            <v>闽GY5591</v>
          </cell>
          <cell r="C328" t="str">
            <v>东风EQ6609CTV1</v>
          </cell>
          <cell r="D328" t="str">
            <v>XT158K150006094</v>
          </cell>
          <cell r="E328" t="str">
            <v>中型普通客车</v>
          </cell>
          <cell r="F328" t="str">
            <v>2017.01.10</v>
          </cell>
          <cell r="G328">
            <v>0.7</v>
          </cell>
          <cell r="H328" t="str">
            <v>5990*2260*3090</v>
          </cell>
        </row>
        <row r="329">
          <cell r="B329" t="str">
            <v>闽GY5592</v>
          </cell>
          <cell r="C329" t="str">
            <v>东风EQ6609CTV1</v>
          </cell>
          <cell r="D329" t="str">
            <v>XT150K150006117</v>
          </cell>
          <cell r="E329" t="str">
            <v>中型普通客车</v>
          </cell>
          <cell r="F329" t="str">
            <v>2017.01.10</v>
          </cell>
          <cell r="G329">
            <v>0.7</v>
          </cell>
          <cell r="H329" t="str">
            <v>5990*2260*3090</v>
          </cell>
        </row>
        <row r="330">
          <cell r="B330" t="str">
            <v>闽GY5597</v>
          </cell>
          <cell r="C330" t="str">
            <v>东风EQ6609CTV1</v>
          </cell>
          <cell r="D330" t="str">
            <v>XT152K150006090</v>
          </cell>
          <cell r="E330" t="str">
            <v>中型普通客车</v>
          </cell>
          <cell r="F330" t="str">
            <v>2017.01.10</v>
          </cell>
          <cell r="G330">
            <v>0.7</v>
          </cell>
          <cell r="H330" t="str">
            <v>5990*2260*3090</v>
          </cell>
        </row>
        <row r="331">
          <cell r="B331" t="str">
            <v>闽GY5598</v>
          </cell>
          <cell r="C331" t="str">
            <v>东风EQ6609CTV1</v>
          </cell>
          <cell r="D331" t="str">
            <v>XT155K150006101</v>
          </cell>
          <cell r="E331" t="str">
            <v>中型普通客车</v>
          </cell>
          <cell r="F331" t="str">
            <v>2017.01.10</v>
          </cell>
          <cell r="G331">
            <v>0.7</v>
          </cell>
          <cell r="H331" t="str">
            <v>5990*2260*3090</v>
          </cell>
        </row>
        <row r="332">
          <cell r="B332" t="str">
            <v>闽GY5602</v>
          </cell>
          <cell r="C332" t="str">
            <v>东风EQ6609CTV1</v>
          </cell>
          <cell r="D332" t="str">
            <v>XT157K170001825</v>
          </cell>
          <cell r="E332" t="str">
            <v>中型普通客车</v>
          </cell>
          <cell r="F332" t="str">
            <v>2017.12.08</v>
          </cell>
          <cell r="G332">
            <v>0.7</v>
          </cell>
          <cell r="H332" t="str">
            <v>5990*2260*3090</v>
          </cell>
        </row>
        <row r="333">
          <cell r="B333" t="str">
            <v>闽GY5605</v>
          </cell>
          <cell r="C333" t="str">
            <v>东风EQ6609CTV1</v>
          </cell>
          <cell r="D333" t="str">
            <v>XT153K170001826</v>
          </cell>
          <cell r="E333" t="str">
            <v>中型普通客车</v>
          </cell>
          <cell r="F333" t="str">
            <v>2017.12.08</v>
          </cell>
          <cell r="G333">
            <v>0.7</v>
          </cell>
          <cell r="H333" t="str">
            <v>5990*2260*3090</v>
          </cell>
        </row>
        <row r="334">
          <cell r="B334" t="str">
            <v>闽GY5609</v>
          </cell>
          <cell r="C334" t="str">
            <v>东风EQ6609CTV1</v>
          </cell>
          <cell r="D334" t="str">
            <v>XT15XK170001827</v>
          </cell>
          <cell r="E334" t="str">
            <v>中型普通客车</v>
          </cell>
          <cell r="F334" t="str">
            <v>2017.12.08</v>
          </cell>
          <cell r="G334">
            <v>0.7</v>
          </cell>
          <cell r="H334" t="str">
            <v>5990*2260*3090</v>
          </cell>
        </row>
        <row r="335">
          <cell r="B335" t="str">
            <v>闽GY5612</v>
          </cell>
          <cell r="C335" t="str">
            <v>东风EQ6609CTV1</v>
          </cell>
          <cell r="D335" t="str">
            <v>XT158K170001822</v>
          </cell>
          <cell r="E335" t="str">
            <v>中型普通客车</v>
          </cell>
          <cell r="F335" t="str">
            <v>2017.12.08</v>
          </cell>
          <cell r="G335">
            <v>0.7</v>
          </cell>
          <cell r="H335" t="str">
            <v>5990*2260*3090</v>
          </cell>
        </row>
        <row r="336">
          <cell r="B336" t="str">
            <v>闽GY5655</v>
          </cell>
          <cell r="C336" t="str">
            <v>东风EQ6609CTV1</v>
          </cell>
          <cell r="D336" t="str">
            <v>XT151K170001821</v>
          </cell>
          <cell r="E336" t="str">
            <v>中型普通客车</v>
          </cell>
          <cell r="F336" t="str">
            <v>2017.12.06</v>
          </cell>
          <cell r="G336">
            <v>0.7</v>
          </cell>
          <cell r="H336" t="str">
            <v>5990*2260*3090</v>
          </cell>
        </row>
        <row r="337">
          <cell r="B337" t="str">
            <v>闽GY5670</v>
          </cell>
          <cell r="C337" t="str">
            <v>东风EQ6609CTV1</v>
          </cell>
          <cell r="D337" t="str">
            <v>XT157K170001813</v>
          </cell>
          <cell r="E337" t="str">
            <v>中型普通客车</v>
          </cell>
          <cell r="F337" t="str">
            <v>2017.12.08</v>
          </cell>
          <cell r="G337">
            <v>0.7</v>
          </cell>
          <cell r="H337" t="str">
            <v>5990*2260*3090</v>
          </cell>
        </row>
        <row r="338">
          <cell r="B338" t="str">
            <v>闽GY5671</v>
          </cell>
          <cell r="C338" t="str">
            <v>东风EQ6609CTV1</v>
          </cell>
          <cell r="D338" t="str">
            <v>XT152K170001829</v>
          </cell>
          <cell r="E338" t="str">
            <v>中型普通客车</v>
          </cell>
          <cell r="F338" t="str">
            <v>2017.12.08</v>
          </cell>
          <cell r="G338">
            <v>0.7</v>
          </cell>
          <cell r="H338" t="str">
            <v>5990*2260*3090</v>
          </cell>
        </row>
        <row r="339">
          <cell r="B339" t="str">
            <v>闽GY5675</v>
          </cell>
          <cell r="C339" t="str">
            <v>东风EQ6609CTV1</v>
          </cell>
          <cell r="D339" t="str">
            <v>XT155K170001819</v>
          </cell>
          <cell r="E339" t="str">
            <v>中型普通客车</v>
          </cell>
          <cell r="F339" t="str">
            <v>2017.12.06</v>
          </cell>
          <cell r="G339">
            <v>0.7</v>
          </cell>
          <cell r="H339" t="str">
            <v>5990*2260*3090</v>
          </cell>
        </row>
        <row r="340">
          <cell r="B340" t="str">
            <v>闽GY5692</v>
          </cell>
          <cell r="C340" t="str">
            <v>东风EQ6609CTV1</v>
          </cell>
          <cell r="D340" t="str">
            <v>XT159K170001818</v>
          </cell>
          <cell r="E340" t="str">
            <v>中型普通客车</v>
          </cell>
          <cell r="F340" t="str">
            <v>2017.12.06</v>
          </cell>
          <cell r="G340">
            <v>0.7</v>
          </cell>
          <cell r="H340" t="str">
            <v>5990*2260*3090</v>
          </cell>
        </row>
        <row r="341">
          <cell r="B341" t="str">
            <v>闽GY5693</v>
          </cell>
          <cell r="C341" t="str">
            <v>东风EQ6609CTV1</v>
          </cell>
          <cell r="D341" t="str">
            <v>XT156K170001816</v>
          </cell>
          <cell r="E341" t="str">
            <v>中型普通客车</v>
          </cell>
          <cell r="F341" t="str">
            <v>2017.12.08</v>
          </cell>
          <cell r="G341">
            <v>0.7</v>
          </cell>
          <cell r="H341" t="str">
            <v>5990*2260*3090</v>
          </cell>
        </row>
        <row r="342">
          <cell r="B342" t="str">
            <v>闽GY5696</v>
          </cell>
          <cell r="C342" t="str">
            <v>东风EQ6609CTV1</v>
          </cell>
          <cell r="D342" t="str">
            <v>XT153K170001814</v>
          </cell>
          <cell r="E342" t="str">
            <v>中型普通客车</v>
          </cell>
          <cell r="F342" t="str">
            <v>2017.12.08</v>
          </cell>
          <cell r="G342">
            <v>0.7</v>
          </cell>
          <cell r="H342" t="str">
            <v>5990*2260*3090</v>
          </cell>
        </row>
        <row r="343">
          <cell r="B343" t="str">
            <v>闽GY5697</v>
          </cell>
          <cell r="C343" t="str">
            <v>东风EQ6609CTV1</v>
          </cell>
          <cell r="D343" t="str">
            <v>XT155K170001820</v>
          </cell>
          <cell r="E343" t="str">
            <v>中型普通客车</v>
          </cell>
          <cell r="F343" t="str">
            <v>2017.12.06</v>
          </cell>
          <cell r="G343">
            <v>0.7</v>
          </cell>
          <cell r="H343" t="str">
            <v>5990*2260*3090</v>
          </cell>
        </row>
        <row r="344">
          <cell r="B344" t="str">
            <v>闽GY5721</v>
          </cell>
          <cell r="C344" t="str">
            <v>东风EQ6609CTV1</v>
          </cell>
          <cell r="D344" t="str">
            <v>XT150K170001824</v>
          </cell>
          <cell r="E344" t="str">
            <v>中型普通客车</v>
          </cell>
          <cell r="F344" t="str">
            <v>2017.12.08</v>
          </cell>
          <cell r="G344">
            <v>0.7</v>
          </cell>
          <cell r="H344" t="str">
            <v>5990*2260*3090</v>
          </cell>
        </row>
        <row r="345">
          <cell r="B345" t="str">
            <v>闽GY5751</v>
          </cell>
          <cell r="C345" t="str">
            <v>东风EQ6609CTV1</v>
          </cell>
          <cell r="D345" t="str">
            <v>XT150K170001812</v>
          </cell>
          <cell r="E345" t="str">
            <v>中型普通客车</v>
          </cell>
          <cell r="F345" t="str">
            <v>2017.12.08</v>
          </cell>
          <cell r="G345">
            <v>0.7</v>
          </cell>
          <cell r="H345" t="str">
            <v>5990*2260*3090</v>
          </cell>
        </row>
        <row r="346">
          <cell r="B346" t="str">
            <v>闽GY5768</v>
          </cell>
          <cell r="C346" t="str">
            <v>东风EQ6609CTV1</v>
          </cell>
          <cell r="D346" t="str">
            <v>XT154K170001823</v>
          </cell>
          <cell r="E346" t="str">
            <v>中型普通客车</v>
          </cell>
          <cell r="F346" t="str">
            <v>2017.12.08</v>
          </cell>
          <cell r="G346">
            <v>0.7</v>
          </cell>
          <cell r="H346" t="str">
            <v>5990*2260*3090</v>
          </cell>
        </row>
        <row r="347">
          <cell r="B347" t="str">
            <v>闽GY5772</v>
          </cell>
          <cell r="C347" t="str">
            <v>东风EQ6609CTV1</v>
          </cell>
          <cell r="D347" t="str">
            <v>XT156K170001828</v>
          </cell>
          <cell r="E347" t="str">
            <v>中型普通客车</v>
          </cell>
          <cell r="F347" t="str">
            <v>2017.12.08</v>
          </cell>
          <cell r="G347">
            <v>0.7</v>
          </cell>
          <cell r="H347" t="str">
            <v>5990*2260*3090</v>
          </cell>
        </row>
        <row r="348">
          <cell r="B348" t="str">
            <v>闽GY5777</v>
          </cell>
          <cell r="C348" t="str">
            <v>东风EQ6609CTV1</v>
          </cell>
          <cell r="D348" t="str">
            <v>XT159K170001831</v>
          </cell>
          <cell r="E348" t="str">
            <v>中型普通客车</v>
          </cell>
          <cell r="F348" t="str">
            <v>2017.12.08</v>
          </cell>
          <cell r="G348">
            <v>0.7</v>
          </cell>
          <cell r="H348" t="str">
            <v>5990*2260*3090</v>
          </cell>
        </row>
        <row r="349">
          <cell r="B349" t="str">
            <v>闽GY5785</v>
          </cell>
          <cell r="C349" t="str">
            <v>东风EQ6609CTV1</v>
          </cell>
          <cell r="D349" t="str">
            <v>XT15XK170001815</v>
          </cell>
          <cell r="E349" t="str">
            <v>中型普通客车</v>
          </cell>
          <cell r="F349" t="str">
            <v>2017.12.08</v>
          </cell>
          <cell r="G349">
            <v>0.7</v>
          </cell>
          <cell r="H349" t="str">
            <v>5990*2260*3090</v>
          </cell>
        </row>
        <row r="350">
          <cell r="B350" t="str">
            <v>闽GY5788</v>
          </cell>
          <cell r="C350" t="str">
            <v>东风EQ6609CTV1</v>
          </cell>
          <cell r="D350" t="str">
            <v>XT152K170001830</v>
          </cell>
          <cell r="E350" t="str">
            <v>中型普通客车</v>
          </cell>
          <cell r="F350" t="str">
            <v>2017.12.08</v>
          </cell>
          <cell r="G350">
            <v>0.7</v>
          </cell>
          <cell r="H350" t="str">
            <v>5990*2260*3090</v>
          </cell>
        </row>
        <row r="351">
          <cell r="B351" t="str">
            <v>闽GY6993</v>
          </cell>
          <cell r="C351" t="str">
            <v>东风EQ6609CTV1</v>
          </cell>
          <cell r="D351" t="str">
            <v>XT152K170001817</v>
          </cell>
          <cell r="E351" t="str">
            <v>中型普通客车</v>
          </cell>
          <cell r="F351" t="str">
            <v>2017.12.08</v>
          </cell>
          <cell r="G351">
            <v>0.7</v>
          </cell>
          <cell r="H351" t="str">
            <v>5990*2260*3090</v>
          </cell>
        </row>
        <row r="352">
          <cell r="B352" t="str">
            <v>闽GY2205</v>
          </cell>
          <cell r="C352" t="str">
            <v>金旅XML6805J18CN</v>
          </cell>
          <cell r="E352" t="str">
            <v>大型普通客车</v>
          </cell>
          <cell r="F352" t="str">
            <v>2014.01.29</v>
          </cell>
          <cell r="G352">
            <v>1</v>
          </cell>
          <cell r="H352" t="str">
            <v>7985*2300*3000</v>
          </cell>
        </row>
        <row r="353">
          <cell r="B353" t="str">
            <v>闽GY2330</v>
          </cell>
          <cell r="C353" t="str">
            <v>金旅XML6805J18CN</v>
          </cell>
          <cell r="E353" t="str">
            <v>大型普通客车</v>
          </cell>
          <cell r="F353" t="str">
            <v>2014.01.29</v>
          </cell>
          <cell r="G353">
            <v>1</v>
          </cell>
          <cell r="H353" t="str">
            <v>7985*2300*3000</v>
          </cell>
        </row>
        <row r="354">
          <cell r="B354" t="str">
            <v>闽GY2511</v>
          </cell>
          <cell r="C354" t="str">
            <v>金旅XML6805J18CN</v>
          </cell>
          <cell r="D354" t="str">
            <v>XN0970007800217</v>
          </cell>
          <cell r="E354" t="str">
            <v>大型普通客车</v>
          </cell>
          <cell r="F354" t="str">
            <v>2014.01.29</v>
          </cell>
          <cell r="G354">
            <v>1</v>
          </cell>
          <cell r="H354" t="str">
            <v>7985*2300*3000</v>
          </cell>
        </row>
        <row r="355">
          <cell r="B355" t="str">
            <v>闽GY2682</v>
          </cell>
          <cell r="C355" t="str">
            <v>金旅XML6805J18CN</v>
          </cell>
          <cell r="E355" t="str">
            <v>大型普通客车</v>
          </cell>
          <cell r="F355" t="str">
            <v>2014.01.29</v>
          </cell>
          <cell r="G355">
            <v>1</v>
          </cell>
          <cell r="H355" t="str">
            <v>7985*2300*3000</v>
          </cell>
        </row>
        <row r="356">
          <cell r="B356" t="str">
            <v>闽GY2685</v>
          </cell>
          <cell r="C356" t="str">
            <v>金旅XML6805J18CN</v>
          </cell>
          <cell r="E356" t="str">
            <v>大型普通客车</v>
          </cell>
          <cell r="F356" t="str">
            <v>2014.01.29</v>
          </cell>
          <cell r="G356">
            <v>1</v>
          </cell>
          <cell r="H356" t="str">
            <v>7985*2300*3000</v>
          </cell>
        </row>
        <row r="357">
          <cell r="B357" t="str">
            <v>闽GY2689</v>
          </cell>
          <cell r="C357" t="str">
            <v>金旅XML6805J18CN</v>
          </cell>
          <cell r="E357" t="str">
            <v>大型普通客车</v>
          </cell>
          <cell r="F357" t="str">
            <v>2014.01.29</v>
          </cell>
          <cell r="G357">
            <v>1</v>
          </cell>
          <cell r="H357" t="str">
            <v>7985*2300*3000</v>
          </cell>
        </row>
        <row r="358">
          <cell r="B358" t="str">
            <v>闽GY2696</v>
          </cell>
          <cell r="C358" t="str">
            <v>金旅XML6805J18CN</v>
          </cell>
          <cell r="E358" t="str">
            <v>大型普通客车</v>
          </cell>
          <cell r="F358" t="str">
            <v>2014.01.29</v>
          </cell>
          <cell r="G358">
            <v>1</v>
          </cell>
          <cell r="H358" t="str">
            <v>7985*2300*3000</v>
          </cell>
        </row>
        <row r="359">
          <cell r="B359" t="str">
            <v>闽GY2699</v>
          </cell>
          <cell r="C359" t="str">
            <v>金旅XML6805J18CN</v>
          </cell>
          <cell r="E359" t="str">
            <v>大型普通客车</v>
          </cell>
          <cell r="F359" t="str">
            <v>2014.01.29</v>
          </cell>
          <cell r="G359">
            <v>1</v>
          </cell>
          <cell r="H359" t="str">
            <v>7985*2300*3000</v>
          </cell>
        </row>
        <row r="393">
          <cell r="B393" t="str">
            <v>闽GY1810</v>
          </cell>
          <cell r="C393" t="str">
            <v>金旅XML6925J13C</v>
          </cell>
          <cell r="D393" t="str">
            <v>XN0940007781619</v>
          </cell>
          <cell r="E393" t="str">
            <v>大型普通客车</v>
          </cell>
          <cell r="F393" t="str">
            <v>2012.07.30</v>
          </cell>
          <cell r="G393">
            <v>1</v>
          </cell>
          <cell r="H393" t="str">
            <v>9180*2460*3120</v>
          </cell>
        </row>
        <row r="394">
          <cell r="B394" t="str">
            <v>闽GY1878</v>
          </cell>
          <cell r="C394" t="str">
            <v>金旅XML6925J13C</v>
          </cell>
          <cell r="D394" t="str">
            <v>XN0900007781621</v>
          </cell>
          <cell r="E394" t="str">
            <v>大型普通客车</v>
          </cell>
          <cell r="F394" t="str">
            <v>2012.07.30</v>
          </cell>
          <cell r="G394">
            <v>1</v>
          </cell>
          <cell r="H394" t="str">
            <v>9180*2460*3120</v>
          </cell>
        </row>
        <row r="395">
          <cell r="B395" t="str">
            <v>闽GY1886</v>
          </cell>
          <cell r="C395" t="str">
            <v>金旅XML6745J13C</v>
          </cell>
          <cell r="D395" t="str">
            <v>XN0930007781623</v>
          </cell>
          <cell r="E395" t="str">
            <v>大型普通客车</v>
          </cell>
          <cell r="F395" t="str">
            <v>2012.07.30</v>
          </cell>
          <cell r="G395">
            <v>1</v>
          </cell>
          <cell r="H395" t="str">
            <v>7445*2300*3000</v>
          </cell>
        </row>
        <row r="396">
          <cell r="B396" t="str">
            <v>闽GY1821</v>
          </cell>
          <cell r="C396" t="str">
            <v>金龙XMQ6728NE1</v>
          </cell>
          <cell r="D396" t="str">
            <v>DN710012</v>
          </cell>
          <cell r="E396" t="str">
            <v>大型普通客车</v>
          </cell>
          <cell r="F396" t="str">
            <v>2013.03.15</v>
          </cell>
          <cell r="G396">
            <v>1</v>
          </cell>
          <cell r="H396" t="str">
            <v>7235*2270*2910</v>
          </cell>
        </row>
        <row r="397">
          <cell r="B397" t="str">
            <v>闽GY2306</v>
          </cell>
          <cell r="C397" t="str">
            <v>金龙XMQ6728NE1</v>
          </cell>
          <cell r="D397" t="str">
            <v>DN710037</v>
          </cell>
          <cell r="E397" t="str">
            <v>大型普通客车</v>
          </cell>
          <cell r="F397" t="str">
            <v>2013.05.20</v>
          </cell>
          <cell r="G397">
            <v>1</v>
          </cell>
          <cell r="H397" t="str">
            <v>7235*2270*2910</v>
          </cell>
        </row>
        <row r="398">
          <cell r="B398" t="str">
            <v>闽GY2309</v>
          </cell>
          <cell r="C398" t="str">
            <v>金龙XMQ6728NE1</v>
          </cell>
          <cell r="D398" t="str">
            <v>DN710036</v>
          </cell>
          <cell r="E398" t="str">
            <v>大型普通客车</v>
          </cell>
          <cell r="F398" t="str">
            <v>2013.05.20</v>
          </cell>
          <cell r="G398">
            <v>1</v>
          </cell>
          <cell r="H398" t="str">
            <v>7235*2270*2910</v>
          </cell>
        </row>
        <row r="399">
          <cell r="B399" t="str">
            <v>闽GY2638</v>
          </cell>
          <cell r="C399" t="str">
            <v>金旅XML6845J13C</v>
          </cell>
          <cell r="D399" t="str">
            <v>XN0990007794006</v>
          </cell>
          <cell r="E399" t="str">
            <v>大型普通客车</v>
          </cell>
          <cell r="F399" t="str">
            <v>2013.12.18</v>
          </cell>
          <cell r="G399">
            <v>1</v>
          </cell>
          <cell r="H399" t="str">
            <v>8390*2460*3120</v>
          </cell>
        </row>
        <row r="400">
          <cell r="B400" t="str">
            <v>闽GY3358</v>
          </cell>
          <cell r="C400" t="str">
            <v>金旅XML6105JHEV88C</v>
          </cell>
          <cell r="D400" t="str">
            <v>XN0960007813371</v>
          </cell>
          <cell r="E400" t="str">
            <v>大型普通客车</v>
          </cell>
          <cell r="F400" t="str">
            <v>2015.11.02</v>
          </cell>
          <cell r="G400">
            <v>1.3</v>
          </cell>
          <cell r="H400" t="str">
            <v>10480*2500*3300</v>
          </cell>
        </row>
        <row r="401">
          <cell r="B401" t="str">
            <v>闽GY3363</v>
          </cell>
          <cell r="C401" t="str">
            <v>金旅XML6105JHEV88C</v>
          </cell>
          <cell r="D401" t="str">
            <v>XN0960007813371</v>
          </cell>
          <cell r="E401" t="str">
            <v>大型普通客车</v>
          </cell>
          <cell r="F401" t="str">
            <v>2015.11.02</v>
          </cell>
          <cell r="G401">
            <v>1.3</v>
          </cell>
          <cell r="H401" t="str">
            <v>10480*2500*3300</v>
          </cell>
        </row>
        <row r="402">
          <cell r="B402" t="str">
            <v>闽GY3375</v>
          </cell>
          <cell r="C402" t="str">
            <v>金旅XML6105JHEV88C</v>
          </cell>
          <cell r="D402" t="str">
            <v>XN0960007813371</v>
          </cell>
          <cell r="E402" t="str">
            <v>大型普通客车</v>
          </cell>
          <cell r="F402" t="str">
            <v>2015.11.02</v>
          </cell>
          <cell r="G402">
            <v>1.3</v>
          </cell>
          <cell r="H402" t="str">
            <v>10480*2500*3300</v>
          </cell>
        </row>
        <row r="403">
          <cell r="B403" t="str">
            <v>闽GY3506</v>
          </cell>
          <cell r="C403" t="str">
            <v>金旅XML6105JHEV88C</v>
          </cell>
          <cell r="D403" t="str">
            <v>XN0960007813371</v>
          </cell>
          <cell r="E403" t="str">
            <v>大型普通客车</v>
          </cell>
          <cell r="F403" t="str">
            <v>2015.11.02</v>
          </cell>
          <cell r="G403">
            <v>1.3</v>
          </cell>
          <cell r="H403" t="str">
            <v>10480*2500*3300</v>
          </cell>
        </row>
        <row r="404">
          <cell r="B404" t="str">
            <v>闽GY3513</v>
          </cell>
          <cell r="C404" t="str">
            <v>金旅XML6105JHEV88C</v>
          </cell>
          <cell r="D404" t="str">
            <v>XN0960007813371</v>
          </cell>
          <cell r="E404" t="str">
            <v>大型普通客车</v>
          </cell>
          <cell r="F404" t="str">
            <v>2015.11.02</v>
          </cell>
          <cell r="G404">
            <v>1.3</v>
          </cell>
          <cell r="H404" t="str">
            <v>10480*2500*3300</v>
          </cell>
        </row>
        <row r="405">
          <cell r="B405" t="str">
            <v>闽GY3526</v>
          </cell>
          <cell r="C405" t="str">
            <v>金旅XML6105JHEV88C</v>
          </cell>
          <cell r="D405" t="str">
            <v>XN0960007813371</v>
          </cell>
          <cell r="E405" t="str">
            <v>大型普通客车</v>
          </cell>
          <cell r="F405" t="str">
            <v>2015.11.02</v>
          </cell>
          <cell r="G405">
            <v>1.3</v>
          </cell>
          <cell r="H405" t="str">
            <v>10480*2500*3300</v>
          </cell>
        </row>
        <row r="406">
          <cell r="B406" t="str">
            <v>闽GY3532</v>
          </cell>
          <cell r="C406" t="str">
            <v>金旅XML6105JHEV88C</v>
          </cell>
          <cell r="D406" t="str">
            <v>XN0960007813371</v>
          </cell>
          <cell r="E406" t="str">
            <v>大型普通客车</v>
          </cell>
          <cell r="F406" t="str">
            <v>2015.11.04</v>
          </cell>
          <cell r="G406">
            <v>1.3</v>
          </cell>
          <cell r="H406" t="str">
            <v>10480*2500*3300</v>
          </cell>
        </row>
        <row r="407">
          <cell r="B407" t="str">
            <v>闽GY3552</v>
          </cell>
          <cell r="C407" t="str">
            <v>金旅XML6105JHEV88C</v>
          </cell>
          <cell r="D407" t="str">
            <v>XN0960007813371</v>
          </cell>
          <cell r="E407" t="str">
            <v>大型普通客车</v>
          </cell>
          <cell r="F407" t="str">
            <v>2015.11.02</v>
          </cell>
          <cell r="G407">
            <v>1.3</v>
          </cell>
          <cell r="H407" t="str">
            <v>10480*2500*3300</v>
          </cell>
        </row>
        <row r="408">
          <cell r="B408" t="str">
            <v>闽GY3568</v>
          </cell>
          <cell r="C408" t="str">
            <v>金旅XML6105JHEV88C</v>
          </cell>
          <cell r="D408" t="str">
            <v>XN0960007813371</v>
          </cell>
          <cell r="E408" t="str">
            <v>大型普通客车</v>
          </cell>
          <cell r="F408" t="str">
            <v>2015.11.02</v>
          </cell>
          <cell r="G408">
            <v>1.3</v>
          </cell>
          <cell r="H408" t="str">
            <v>10480*2500*3300</v>
          </cell>
        </row>
        <row r="409">
          <cell r="B409" t="str">
            <v>闽GY3573</v>
          </cell>
          <cell r="C409" t="str">
            <v>金旅XML6105JHEV88C</v>
          </cell>
          <cell r="D409" t="str">
            <v>XN0960007813371</v>
          </cell>
          <cell r="E409" t="str">
            <v>大型普通客车</v>
          </cell>
          <cell r="F409" t="str">
            <v>2015.11.02</v>
          </cell>
          <cell r="G409">
            <v>1.3</v>
          </cell>
          <cell r="H409" t="str">
            <v>10480*2500*3300</v>
          </cell>
        </row>
        <row r="410">
          <cell r="B410" t="str">
            <v>闽GY3575</v>
          </cell>
          <cell r="C410" t="str">
            <v>金旅XML6105JHEV88C</v>
          </cell>
          <cell r="D410" t="str">
            <v>XN0960007813371</v>
          </cell>
          <cell r="E410" t="str">
            <v>大型普通客车</v>
          </cell>
          <cell r="F410" t="str">
            <v>2015.11.02</v>
          </cell>
          <cell r="G410">
            <v>1.3</v>
          </cell>
          <cell r="H410" t="str">
            <v>10480*2500*3300</v>
          </cell>
        </row>
        <row r="411">
          <cell r="B411" t="str">
            <v>闽GY3580</v>
          </cell>
          <cell r="C411" t="str">
            <v>金旅XML6105JHEV88C</v>
          </cell>
          <cell r="D411" t="str">
            <v>XN0960007813371</v>
          </cell>
          <cell r="E411" t="str">
            <v>大型普通客车</v>
          </cell>
          <cell r="F411" t="str">
            <v>2015.11.02</v>
          </cell>
          <cell r="G411">
            <v>1.3</v>
          </cell>
          <cell r="H411" t="str">
            <v>10480*2500*3300</v>
          </cell>
        </row>
        <row r="412">
          <cell r="B412" t="str">
            <v>闽GY3586</v>
          </cell>
          <cell r="C412" t="str">
            <v>金旅XML6105JHEV88C</v>
          </cell>
          <cell r="D412" t="str">
            <v>XN0960007813371</v>
          </cell>
          <cell r="E412" t="str">
            <v>大型普通客车</v>
          </cell>
          <cell r="F412" t="str">
            <v>2015.11.02</v>
          </cell>
          <cell r="G412">
            <v>1.3</v>
          </cell>
          <cell r="H412" t="str">
            <v>10480*2500*3300</v>
          </cell>
        </row>
        <row r="413">
          <cell r="B413" t="str">
            <v>闽GY3587</v>
          </cell>
          <cell r="C413" t="str">
            <v>金旅XML6105JHEV88C</v>
          </cell>
          <cell r="D413" t="str">
            <v>XN0960007813371</v>
          </cell>
          <cell r="E413" t="str">
            <v>大型普通客车</v>
          </cell>
          <cell r="F413" t="str">
            <v>2015.11.04</v>
          </cell>
          <cell r="G413">
            <v>1.3</v>
          </cell>
          <cell r="H413" t="str">
            <v>10480*2500*3300</v>
          </cell>
        </row>
        <row r="414">
          <cell r="B414" t="str">
            <v>闽GY3588</v>
          </cell>
          <cell r="C414" t="str">
            <v>金旅XML6105JHEV88C</v>
          </cell>
          <cell r="D414" t="str">
            <v>XN0960007813371</v>
          </cell>
          <cell r="E414" t="str">
            <v>大型普通客车</v>
          </cell>
          <cell r="F414" t="str">
            <v>2015.11.02</v>
          </cell>
          <cell r="G414">
            <v>1.3</v>
          </cell>
          <cell r="H414" t="str">
            <v>10480*2500*3300</v>
          </cell>
        </row>
        <row r="415">
          <cell r="B415" t="str">
            <v>闽GY3589</v>
          </cell>
          <cell r="C415" t="str">
            <v>金旅XML6105JHEV88C</v>
          </cell>
          <cell r="D415" t="str">
            <v>XN0960007813371</v>
          </cell>
          <cell r="E415" t="str">
            <v>大型普通客车</v>
          </cell>
          <cell r="F415" t="str">
            <v>2015.11.02</v>
          </cell>
          <cell r="G415">
            <v>1.3</v>
          </cell>
          <cell r="H415" t="str">
            <v>10480*2500*3300</v>
          </cell>
        </row>
        <row r="416">
          <cell r="B416" t="str">
            <v>闽GY3591</v>
          </cell>
          <cell r="C416" t="str">
            <v>金旅XML6105JHEV88C</v>
          </cell>
          <cell r="D416" t="str">
            <v>XN0960007813371</v>
          </cell>
          <cell r="E416" t="str">
            <v>大型普通客车</v>
          </cell>
          <cell r="F416" t="str">
            <v>2015.11.02</v>
          </cell>
          <cell r="G416">
            <v>1.3</v>
          </cell>
          <cell r="H416" t="str">
            <v>10480*2500*3300</v>
          </cell>
        </row>
        <row r="417">
          <cell r="B417" t="str">
            <v>闽GY3592</v>
          </cell>
          <cell r="C417" t="str">
            <v>金旅XML6105JHEV88C</v>
          </cell>
          <cell r="D417" t="str">
            <v>XN0960007813371</v>
          </cell>
          <cell r="E417" t="str">
            <v>大型普通客车</v>
          </cell>
          <cell r="F417" t="str">
            <v>2015.11.02</v>
          </cell>
          <cell r="G417">
            <v>1.3</v>
          </cell>
          <cell r="H417" t="str">
            <v>10480*2500*3300</v>
          </cell>
        </row>
        <row r="418">
          <cell r="B418" t="str">
            <v>闽GY3617</v>
          </cell>
          <cell r="C418" t="str">
            <v>金旅XML6105JHEV88C</v>
          </cell>
          <cell r="D418" t="str">
            <v>XN0960007813371</v>
          </cell>
          <cell r="E418" t="str">
            <v>大型普通客车</v>
          </cell>
          <cell r="F418" t="str">
            <v>2015.11.02</v>
          </cell>
          <cell r="G418">
            <v>1.3</v>
          </cell>
          <cell r="H418" t="str">
            <v>10480*2500*3300</v>
          </cell>
        </row>
        <row r="419">
          <cell r="B419" t="str">
            <v>闽GY3899</v>
          </cell>
          <cell r="C419" t="str">
            <v>金旅XML6105JHEV88C</v>
          </cell>
          <cell r="D419" t="str">
            <v>XN0960007813371</v>
          </cell>
          <cell r="E419" t="str">
            <v>大型普通客车</v>
          </cell>
          <cell r="F419" t="str">
            <v>2015.11.02</v>
          </cell>
          <cell r="G419">
            <v>1.3</v>
          </cell>
          <cell r="H419" t="str">
            <v>10480*2500*3300</v>
          </cell>
        </row>
        <row r="420">
          <cell r="B420" t="str">
            <v>闽GY3318</v>
          </cell>
          <cell r="C420" t="str">
            <v>金旅XML6602J18</v>
          </cell>
          <cell r="D420" t="str">
            <v>XN0970007820859</v>
          </cell>
          <cell r="E420" t="str">
            <v>中型普通客车</v>
          </cell>
          <cell r="F420" t="str">
            <v>2016.04.18</v>
          </cell>
          <cell r="G420">
            <v>0.7</v>
          </cell>
          <cell r="H420" t="str">
            <v>5995*2280*2960</v>
          </cell>
        </row>
        <row r="421">
          <cell r="B421" t="str">
            <v>闽GY3322</v>
          </cell>
          <cell r="C421" t="str">
            <v>金旅XML6602J18</v>
          </cell>
          <cell r="D421" t="str">
            <v>XN0900007820858</v>
          </cell>
          <cell r="E421" t="str">
            <v>中型普通客车</v>
          </cell>
          <cell r="F421" t="str">
            <v>2016.04.18</v>
          </cell>
          <cell r="G421">
            <v>0.7</v>
          </cell>
          <cell r="H421" t="str">
            <v>5995*2280*2960</v>
          </cell>
        </row>
        <row r="422">
          <cell r="B422" t="str">
            <v>闽GY3255</v>
          </cell>
          <cell r="C422" t="str">
            <v>金旅XML6602J15</v>
          </cell>
          <cell r="D422" t="str">
            <v>XN0910007831345</v>
          </cell>
          <cell r="E422" t="str">
            <v>中型普通客车</v>
          </cell>
          <cell r="F422" t="str">
            <v>2017.08.25</v>
          </cell>
          <cell r="G422">
            <v>0.7</v>
          </cell>
          <cell r="H422" t="str">
            <v>5995*2280*2960</v>
          </cell>
        </row>
        <row r="423">
          <cell r="B423" t="str">
            <v>闽GY3267</v>
          </cell>
          <cell r="C423" t="str">
            <v>金旅XML6602J15</v>
          </cell>
          <cell r="D423" t="str">
            <v>XN0950007831344</v>
          </cell>
          <cell r="E423" t="str">
            <v>中型普通客车</v>
          </cell>
          <cell r="F423" t="str">
            <v>2017.08.25</v>
          </cell>
          <cell r="G423">
            <v>0.7</v>
          </cell>
          <cell r="H423" t="str">
            <v>5995*2280*2960</v>
          </cell>
        </row>
        <row r="424">
          <cell r="B424" t="str">
            <v>闽GY5238</v>
          </cell>
          <cell r="C424" t="str">
            <v>金旅XML6602J15</v>
          </cell>
          <cell r="D424" t="str">
            <v>XN0980007831346</v>
          </cell>
          <cell r="E424" t="str">
            <v>中型普通客车</v>
          </cell>
          <cell r="F424" t="str">
            <v>2017.08.25</v>
          </cell>
          <cell r="G424">
            <v>0.7</v>
          </cell>
          <cell r="H424" t="str">
            <v>5995*2280*2960</v>
          </cell>
        </row>
        <row r="425">
          <cell r="B425" t="str">
            <v>闽GY5506</v>
          </cell>
          <cell r="C425" t="str">
            <v>金旅XML6105JEV60C</v>
          </cell>
          <cell r="D425" t="str">
            <v>XN0910007822814</v>
          </cell>
          <cell r="E425" t="str">
            <v>大型普通客车</v>
          </cell>
          <cell r="F425" t="str">
            <v>2016.12.08</v>
          </cell>
          <cell r="G425">
            <v>1.3</v>
          </cell>
          <cell r="H425" t="str">
            <v>10480*2500*3300</v>
          </cell>
        </row>
        <row r="426">
          <cell r="B426" t="str">
            <v>闽GY5533</v>
          </cell>
          <cell r="C426" t="str">
            <v>金旅XML6105JEV60C</v>
          </cell>
          <cell r="D426" t="str">
            <v>XN0900007822817</v>
          </cell>
          <cell r="E426" t="str">
            <v>大型普通客车</v>
          </cell>
          <cell r="F426" t="str">
            <v>2016.12.08</v>
          </cell>
          <cell r="G426">
            <v>1.3</v>
          </cell>
          <cell r="H426" t="str">
            <v>10480*2500*3300</v>
          </cell>
        </row>
        <row r="427">
          <cell r="B427" t="str">
            <v>闽G00001D</v>
          </cell>
          <cell r="C427" t="str">
            <v>金旅XML6105JEVD0C1</v>
          </cell>
          <cell r="D427" t="str">
            <v>XN0900003841462</v>
          </cell>
          <cell r="E427" t="str">
            <v>大型普通客车</v>
          </cell>
          <cell r="F427" t="str">
            <v>2018.05.25</v>
          </cell>
          <cell r="G427">
            <v>1.3</v>
          </cell>
          <cell r="H427" t="str">
            <v>10480*2550*3300</v>
          </cell>
        </row>
        <row r="428">
          <cell r="B428" t="str">
            <v>闽G00002D</v>
          </cell>
          <cell r="C428" t="str">
            <v>金旅XML6105JEVN0C</v>
          </cell>
          <cell r="D428" t="str">
            <v>XN0980003841484</v>
          </cell>
          <cell r="E428" t="str">
            <v>大型普通客车</v>
          </cell>
          <cell r="F428" t="str">
            <v>2018.05.25</v>
          </cell>
          <cell r="G428">
            <v>1.3</v>
          </cell>
          <cell r="H428" t="str">
            <v>10480*2550*3300</v>
          </cell>
        </row>
        <row r="429">
          <cell r="B429" t="str">
            <v>闽G00003D</v>
          </cell>
          <cell r="C429" t="str">
            <v>金旅XML6105JEVN0C</v>
          </cell>
          <cell r="D429" t="str">
            <v>XN09X0003841489</v>
          </cell>
          <cell r="E429" t="str">
            <v>大型普通客车</v>
          </cell>
          <cell r="F429" t="str">
            <v>2018.05.25</v>
          </cell>
          <cell r="G429">
            <v>1.3</v>
          </cell>
          <cell r="H429" t="str">
            <v>10480*2550*3300</v>
          </cell>
        </row>
        <row r="430">
          <cell r="B430" t="str">
            <v>闽G00005D</v>
          </cell>
          <cell r="C430" t="str">
            <v>金旅XML6105JEVN0C</v>
          </cell>
          <cell r="D430" t="str">
            <v>XN0910003841483</v>
          </cell>
          <cell r="E430" t="str">
            <v>大型普通客车</v>
          </cell>
          <cell r="F430" t="str">
            <v>2018.05.25</v>
          </cell>
          <cell r="G430">
            <v>1.3</v>
          </cell>
          <cell r="H430" t="str">
            <v>10480*2550*3300</v>
          </cell>
        </row>
        <row r="431">
          <cell r="B431" t="str">
            <v>闽G00006D</v>
          </cell>
          <cell r="C431" t="str">
            <v>金旅XML6105JEVD0C1</v>
          </cell>
          <cell r="D431" t="str">
            <v>XN0980003841447</v>
          </cell>
          <cell r="E431" t="str">
            <v>大型普通客车</v>
          </cell>
          <cell r="F431" t="str">
            <v>2018.05.25</v>
          </cell>
          <cell r="G431">
            <v>1.3</v>
          </cell>
          <cell r="H431" t="str">
            <v>10480*2550*3300</v>
          </cell>
        </row>
        <row r="432">
          <cell r="B432" t="str">
            <v>闽G00007D</v>
          </cell>
          <cell r="C432" t="str">
            <v>金旅XML6105JEVD0C1</v>
          </cell>
          <cell r="D432" t="str">
            <v>XN0970003841463</v>
          </cell>
          <cell r="E432" t="str">
            <v>大型普通客车</v>
          </cell>
          <cell r="F432" t="str">
            <v>2018.05.25</v>
          </cell>
          <cell r="G432">
            <v>1.3</v>
          </cell>
          <cell r="H432" t="str">
            <v>10480*2550*3300</v>
          </cell>
        </row>
        <row r="433">
          <cell r="B433" t="str">
            <v>闽G00009D</v>
          </cell>
          <cell r="C433" t="str">
            <v>金旅XML6105JEVN0C</v>
          </cell>
          <cell r="D433" t="str">
            <v>XN0930003841488</v>
          </cell>
          <cell r="E433" t="str">
            <v>大型普通客车</v>
          </cell>
          <cell r="F433" t="str">
            <v>2018.05.25</v>
          </cell>
          <cell r="G433">
            <v>1.3</v>
          </cell>
          <cell r="H433" t="str">
            <v>10480*2550*3300</v>
          </cell>
        </row>
        <row r="434">
          <cell r="B434" t="str">
            <v>闽G00019D</v>
          </cell>
          <cell r="C434" t="str">
            <v>金旅XML6105JEVD0C1</v>
          </cell>
          <cell r="D434" t="str">
            <v>XN09X0003841441</v>
          </cell>
          <cell r="E434" t="str">
            <v>大型普通客车</v>
          </cell>
          <cell r="F434" t="str">
            <v>2018.05.25</v>
          </cell>
          <cell r="G434">
            <v>1.3</v>
          </cell>
          <cell r="H434" t="str">
            <v>10480*2550*3300</v>
          </cell>
        </row>
        <row r="435">
          <cell r="B435" t="str">
            <v>闽G00027D</v>
          </cell>
          <cell r="C435" t="str">
            <v>金旅XML6105JEVD0C1</v>
          </cell>
          <cell r="D435" t="str">
            <v>XN0960003841454</v>
          </cell>
          <cell r="E435" t="str">
            <v>大型普通客车</v>
          </cell>
          <cell r="F435" t="str">
            <v>2018.05.25</v>
          </cell>
          <cell r="G435">
            <v>1.3</v>
          </cell>
          <cell r="H435" t="str">
            <v>10480*2550*3300</v>
          </cell>
        </row>
        <row r="436">
          <cell r="B436" t="str">
            <v>闽G00030D</v>
          </cell>
          <cell r="C436" t="str">
            <v>金旅XML6105JEVD0C1</v>
          </cell>
          <cell r="D436" t="str">
            <v>XN0900003841450</v>
          </cell>
          <cell r="E436" t="str">
            <v>大型普通客车</v>
          </cell>
          <cell r="F436" t="str">
            <v>2018.05.25</v>
          </cell>
          <cell r="G436">
            <v>1.3</v>
          </cell>
          <cell r="H436" t="str">
            <v>10480*2550*3300</v>
          </cell>
        </row>
        <row r="437">
          <cell r="B437" t="str">
            <v>闽G00031D</v>
          </cell>
          <cell r="C437" t="str">
            <v>金旅XML6105JEVD0C1</v>
          </cell>
          <cell r="D437" t="str">
            <v>XN0940003841448</v>
          </cell>
          <cell r="E437" t="str">
            <v>大型普通客车</v>
          </cell>
          <cell r="F437" t="str">
            <v>2018.05.25</v>
          </cell>
          <cell r="G437">
            <v>1.3</v>
          </cell>
          <cell r="H437" t="str">
            <v>10480*2550*3300</v>
          </cell>
        </row>
        <row r="438">
          <cell r="B438" t="str">
            <v>闽G00032D</v>
          </cell>
          <cell r="C438" t="str">
            <v>金旅XML6105JEVD0C1</v>
          </cell>
          <cell r="D438" t="str">
            <v>XN0930003841440</v>
          </cell>
          <cell r="E438" t="str">
            <v>大型普通客车</v>
          </cell>
          <cell r="F438" t="str">
            <v>2018.05.25</v>
          </cell>
          <cell r="G438">
            <v>1.3</v>
          </cell>
          <cell r="H438" t="str">
            <v>10480*2550*3300</v>
          </cell>
        </row>
        <row r="439">
          <cell r="B439" t="str">
            <v>闽G00033D</v>
          </cell>
          <cell r="C439" t="str">
            <v>金旅XML6105JEVD0C1</v>
          </cell>
          <cell r="D439" t="str">
            <v>XN0940003841436</v>
          </cell>
          <cell r="E439" t="str">
            <v>大型普通客车</v>
          </cell>
          <cell r="F439" t="str">
            <v>2018.05.25</v>
          </cell>
          <cell r="G439">
            <v>1.3</v>
          </cell>
          <cell r="H439" t="str">
            <v>10480*2550*3300</v>
          </cell>
        </row>
        <row r="440">
          <cell r="B440" t="str">
            <v>闽G00036D</v>
          </cell>
          <cell r="C440" t="str">
            <v>金旅XML6105JEVD0C1</v>
          </cell>
          <cell r="D440" t="str">
            <v>XN0910003841446</v>
          </cell>
          <cell r="E440" t="str">
            <v>大型普通客车</v>
          </cell>
          <cell r="F440" t="str">
            <v>2018.05.25</v>
          </cell>
          <cell r="G440">
            <v>1.3</v>
          </cell>
          <cell r="H440" t="str">
            <v>10480*2550*3300</v>
          </cell>
        </row>
        <row r="441">
          <cell r="B441" t="str">
            <v>闽G00039D</v>
          </cell>
          <cell r="C441" t="str">
            <v>金旅XML6105JEVD0C1</v>
          </cell>
          <cell r="D441" t="str">
            <v>XN0940003841461</v>
          </cell>
          <cell r="E441" t="str">
            <v>大型普通客车</v>
          </cell>
          <cell r="F441" t="str">
            <v>2018.05.25</v>
          </cell>
          <cell r="G441">
            <v>1.3</v>
          </cell>
          <cell r="H441" t="str">
            <v>10480*2550*3300</v>
          </cell>
        </row>
        <row r="442">
          <cell r="B442" t="str">
            <v>闽G00049D</v>
          </cell>
          <cell r="C442" t="str">
            <v>金旅XML6105JEVD0C1</v>
          </cell>
          <cell r="D442" t="str">
            <v>XN0930003841452</v>
          </cell>
          <cell r="E442" t="str">
            <v>大型普通客车</v>
          </cell>
          <cell r="F442" t="str">
            <v>2018.05.25</v>
          </cell>
          <cell r="G442">
            <v>1.3</v>
          </cell>
          <cell r="H442" t="str">
            <v>10480*2550*3300</v>
          </cell>
        </row>
        <row r="443">
          <cell r="B443" t="str">
            <v>闽G00051D</v>
          </cell>
          <cell r="C443" t="str">
            <v>金旅XML6105JEVD0C1</v>
          </cell>
          <cell r="D443" t="str">
            <v>XN0990003841456</v>
          </cell>
          <cell r="E443" t="str">
            <v>大型普通客车</v>
          </cell>
          <cell r="F443" t="str">
            <v>2018.05.25</v>
          </cell>
          <cell r="G443">
            <v>1.3</v>
          </cell>
          <cell r="H443" t="str">
            <v>10480*2550*3300</v>
          </cell>
        </row>
        <row r="444">
          <cell r="B444" t="str">
            <v>闽G00053D</v>
          </cell>
          <cell r="C444" t="str">
            <v>金旅XML6105JEVD0C1</v>
          </cell>
          <cell r="D444" t="str">
            <v>XN0950003841457</v>
          </cell>
          <cell r="E444" t="str">
            <v>大型普通客车</v>
          </cell>
          <cell r="F444" t="str">
            <v>2018.05.25</v>
          </cell>
          <cell r="G444">
            <v>1.3</v>
          </cell>
          <cell r="H444" t="str">
            <v>10480*2550*3300</v>
          </cell>
        </row>
        <row r="445">
          <cell r="B445" t="str">
            <v>闽G00058D</v>
          </cell>
          <cell r="C445" t="str">
            <v>金旅XML6105JEVD0C1</v>
          </cell>
          <cell r="D445" t="str">
            <v>XN0970003841451</v>
          </cell>
          <cell r="E445" t="str">
            <v>大型普通客车</v>
          </cell>
          <cell r="F445" t="str">
            <v>2018.05.25</v>
          </cell>
          <cell r="G445">
            <v>1.3</v>
          </cell>
          <cell r="H445" t="str">
            <v>10480*2550*3300</v>
          </cell>
        </row>
        <row r="446">
          <cell r="B446" t="str">
            <v>闽G00059D</v>
          </cell>
          <cell r="C446" t="str">
            <v>金旅XML6105JEVD0C1</v>
          </cell>
          <cell r="D446" t="str">
            <v>XN09X0003841465</v>
          </cell>
          <cell r="E446" t="str">
            <v>大型普通客车</v>
          </cell>
          <cell r="F446" t="str">
            <v>2018.05.25</v>
          </cell>
          <cell r="G446">
            <v>1.3</v>
          </cell>
          <cell r="H446" t="str">
            <v>10480*2550*3300</v>
          </cell>
        </row>
        <row r="447">
          <cell r="B447" t="str">
            <v>闽G00060D</v>
          </cell>
          <cell r="C447" t="str">
            <v>金旅XML6105JEVD0C1</v>
          </cell>
          <cell r="D447" t="str">
            <v>XN0930003841439</v>
          </cell>
          <cell r="E447" t="str">
            <v>大型普通客车</v>
          </cell>
          <cell r="F447" t="str">
            <v>2018.05.25</v>
          </cell>
          <cell r="G447">
            <v>1.3</v>
          </cell>
          <cell r="H447" t="str">
            <v>10480*2550*3300</v>
          </cell>
        </row>
        <row r="448">
          <cell r="B448" t="str">
            <v>闽G00061D</v>
          </cell>
          <cell r="C448" t="str">
            <v>金旅XML6105JEVD0C1</v>
          </cell>
          <cell r="D448" t="str">
            <v>XN0930003841464</v>
          </cell>
          <cell r="E448" t="str">
            <v>大型普通客车</v>
          </cell>
          <cell r="F448" t="str">
            <v>2018.05.25</v>
          </cell>
          <cell r="G448">
            <v>1.3</v>
          </cell>
          <cell r="H448" t="str">
            <v>10480*2550*3300</v>
          </cell>
        </row>
        <row r="449">
          <cell r="B449" t="str">
            <v>闽G00063D</v>
          </cell>
          <cell r="C449" t="str">
            <v>金旅XML6105JEVD0C1</v>
          </cell>
          <cell r="D449" t="str">
            <v>XN0900003841449</v>
          </cell>
          <cell r="E449" t="str">
            <v>大型普通客车</v>
          </cell>
          <cell r="F449" t="str">
            <v>2018.05.25</v>
          </cell>
          <cell r="G449">
            <v>1.3</v>
          </cell>
          <cell r="H449" t="str">
            <v>10480*2550*3300</v>
          </cell>
        </row>
        <row r="450">
          <cell r="B450" t="str">
            <v>闽G00065D</v>
          </cell>
          <cell r="C450" t="str">
            <v>金旅XML6105JEVN0C</v>
          </cell>
          <cell r="D450" t="str">
            <v>XN09X0003841490</v>
          </cell>
          <cell r="E450" t="str">
            <v>大型普通客车</v>
          </cell>
          <cell r="F450" t="str">
            <v>2018.05.25</v>
          </cell>
          <cell r="G450">
            <v>1.3</v>
          </cell>
          <cell r="H450" t="str">
            <v>10480*2550*3300</v>
          </cell>
        </row>
        <row r="451">
          <cell r="B451" t="str">
            <v>闽G00067D</v>
          </cell>
          <cell r="C451" t="str">
            <v>金旅XML6105JEVD0C1</v>
          </cell>
          <cell r="D451" t="str">
            <v>XN0920003841455</v>
          </cell>
          <cell r="E451" t="str">
            <v>大型普通客车</v>
          </cell>
          <cell r="F451" t="str">
            <v>2018.05.25</v>
          </cell>
          <cell r="G451">
            <v>1.3</v>
          </cell>
          <cell r="H451" t="str">
            <v>10480*2550*3300</v>
          </cell>
        </row>
        <row r="452">
          <cell r="B452" t="str">
            <v>闽G00069D</v>
          </cell>
          <cell r="C452" t="str">
            <v>金旅XML6105JEVD0C1</v>
          </cell>
          <cell r="D452" t="str">
            <v>XN0910003841458</v>
          </cell>
          <cell r="E452" t="str">
            <v>大型普通客车</v>
          </cell>
          <cell r="F452" t="str">
            <v>2018.05.25</v>
          </cell>
          <cell r="G452">
            <v>1.3</v>
          </cell>
          <cell r="H452" t="str">
            <v>10480*2550*3300</v>
          </cell>
        </row>
        <row r="453">
          <cell r="B453" t="str">
            <v>闽G00071D</v>
          </cell>
          <cell r="C453" t="str">
            <v>金旅XML6105JEVD0C1</v>
          </cell>
          <cell r="D453" t="str">
            <v>XN0990003841444</v>
          </cell>
          <cell r="E453" t="str">
            <v>大型普通客车</v>
          </cell>
          <cell r="F453" t="str">
            <v>2018.05.25</v>
          </cell>
          <cell r="G453">
            <v>1.3</v>
          </cell>
          <cell r="H453" t="str">
            <v>10480*2550*3300</v>
          </cell>
        </row>
        <row r="454">
          <cell r="B454" t="str">
            <v>闽G00072D</v>
          </cell>
          <cell r="C454" t="str">
            <v>金旅XML6105JEVD0C1</v>
          </cell>
          <cell r="D454" t="str">
            <v>XN09X0003841453</v>
          </cell>
          <cell r="E454" t="str">
            <v>大型普通客车</v>
          </cell>
          <cell r="F454" t="str">
            <v>2018.05.25</v>
          </cell>
          <cell r="G454">
            <v>1.3</v>
          </cell>
          <cell r="H454" t="str">
            <v>10480*2550*3300</v>
          </cell>
        </row>
        <row r="455">
          <cell r="B455" t="str">
            <v>闽G00075D</v>
          </cell>
          <cell r="C455" t="str">
            <v>金旅XML6105JEVD0C1</v>
          </cell>
          <cell r="D455" t="str">
            <v>XN0950003841445</v>
          </cell>
          <cell r="E455" t="str">
            <v>大型普通客车</v>
          </cell>
          <cell r="F455" t="str">
            <v>2018.05.25</v>
          </cell>
          <cell r="G455">
            <v>1.3</v>
          </cell>
          <cell r="H455" t="str">
            <v>10480*2550*3300</v>
          </cell>
        </row>
        <row r="456">
          <cell r="B456" t="str">
            <v>闽G00080D</v>
          </cell>
          <cell r="C456" t="str">
            <v>金旅XML6105JEVD0C1</v>
          </cell>
          <cell r="D456" t="str">
            <v>XN0980003841459</v>
          </cell>
          <cell r="E456" t="str">
            <v>大型普通客车</v>
          </cell>
          <cell r="F456" t="str">
            <v>2018.05.25</v>
          </cell>
          <cell r="G456">
            <v>1.3</v>
          </cell>
          <cell r="H456" t="str">
            <v>10480*2550*3300</v>
          </cell>
        </row>
        <row r="457">
          <cell r="B457" t="str">
            <v>闽G00081D</v>
          </cell>
          <cell r="C457" t="str">
            <v>金旅XML6105JEVN0C</v>
          </cell>
          <cell r="D457" t="str">
            <v>XN0940003841485</v>
          </cell>
          <cell r="E457" t="str">
            <v>大型普通客车</v>
          </cell>
          <cell r="F457" t="str">
            <v>2018.05.25</v>
          </cell>
          <cell r="G457">
            <v>1.3</v>
          </cell>
          <cell r="H457" t="str">
            <v>10480*2550*3300</v>
          </cell>
        </row>
        <row r="458">
          <cell r="B458" t="str">
            <v>闽G00082D</v>
          </cell>
          <cell r="C458" t="str">
            <v>金旅XML6105JEVN0C</v>
          </cell>
          <cell r="D458" t="str">
            <v>XN0900003841486</v>
          </cell>
          <cell r="E458" t="str">
            <v>大型普通客车</v>
          </cell>
          <cell r="F458" t="str">
            <v>2018.05.25</v>
          </cell>
          <cell r="G458">
            <v>1.3</v>
          </cell>
          <cell r="H458" t="str">
            <v>10480*2550*3300</v>
          </cell>
        </row>
        <row r="459">
          <cell r="B459" t="str">
            <v>闽G00085D</v>
          </cell>
          <cell r="C459" t="str">
            <v>金旅XML6105JEVD0C1</v>
          </cell>
          <cell r="D459" t="str">
            <v>XN0900003841437</v>
          </cell>
          <cell r="E459" t="str">
            <v>大型普通客车</v>
          </cell>
          <cell r="F459" t="str">
            <v>2018.05.25</v>
          </cell>
          <cell r="G459">
            <v>1.3</v>
          </cell>
          <cell r="H459" t="str">
            <v>10480*2550*3300</v>
          </cell>
        </row>
        <row r="460">
          <cell r="B460" t="str">
            <v>闽G00089D</v>
          </cell>
          <cell r="C460" t="str">
            <v>金旅XML6105JEVD0C1</v>
          </cell>
          <cell r="D460" t="str">
            <v>XN0960003841442</v>
          </cell>
          <cell r="E460" t="str">
            <v>大型普通客车</v>
          </cell>
          <cell r="F460" t="str">
            <v>2018.05.25</v>
          </cell>
          <cell r="G460">
            <v>1.3</v>
          </cell>
          <cell r="H460" t="str">
            <v>10480*2550*3300</v>
          </cell>
        </row>
        <row r="461">
          <cell r="B461" t="str">
            <v>闽G00090D</v>
          </cell>
          <cell r="C461" t="str">
            <v>金旅XML6105JEVD0C1</v>
          </cell>
          <cell r="D461" t="str">
            <v>XN0920003841443</v>
          </cell>
          <cell r="E461" t="str">
            <v>大型普通客车</v>
          </cell>
          <cell r="F461" t="str">
            <v>2018.05.25</v>
          </cell>
          <cell r="G461">
            <v>1.3</v>
          </cell>
          <cell r="H461" t="str">
            <v>10480*2550*3300</v>
          </cell>
        </row>
        <row r="462">
          <cell r="B462" t="str">
            <v>闽G00091D</v>
          </cell>
          <cell r="C462" t="str">
            <v>金旅XML6105JEVD0C1</v>
          </cell>
          <cell r="D462" t="str">
            <v>XN0970003841438</v>
          </cell>
          <cell r="E462" t="str">
            <v>大型普通客车</v>
          </cell>
          <cell r="F462" t="str">
            <v>2018.05.25</v>
          </cell>
          <cell r="G462">
            <v>1.3</v>
          </cell>
          <cell r="H462" t="str">
            <v>10480*2550*3300</v>
          </cell>
        </row>
        <row r="463">
          <cell r="B463" t="str">
            <v>闽G00093D</v>
          </cell>
          <cell r="C463" t="str">
            <v>金旅XML6105JEVD0C1</v>
          </cell>
          <cell r="D463" t="str">
            <v>XN0980003841460</v>
          </cell>
          <cell r="E463" t="str">
            <v>大型普通客车</v>
          </cell>
          <cell r="F463" t="str">
            <v>2018.05.25</v>
          </cell>
          <cell r="G463">
            <v>1.3</v>
          </cell>
          <cell r="H463" t="str">
            <v>10480*2550*3300</v>
          </cell>
        </row>
        <row r="464">
          <cell r="B464" t="str">
            <v>闽G00099D</v>
          </cell>
          <cell r="C464" t="str">
            <v>金旅XML6105JEVN0C</v>
          </cell>
          <cell r="D464" t="str">
            <v>XN0970003841487</v>
          </cell>
          <cell r="E464" t="str">
            <v>大型普通客车</v>
          </cell>
          <cell r="F464" t="str">
            <v>2018.05.25</v>
          </cell>
          <cell r="G464">
            <v>1.3</v>
          </cell>
          <cell r="H464" t="str">
            <v>10480*2550*3300</v>
          </cell>
        </row>
        <row r="465">
          <cell r="B465" t="str">
            <v>闽GY2537</v>
          </cell>
          <cell r="C465" t="str">
            <v>金龙KLQ6895G</v>
          </cell>
          <cell r="E465" t="str">
            <v>大型普通客车</v>
          </cell>
          <cell r="F465" t="str">
            <v>2014.04.01</v>
          </cell>
          <cell r="G465">
            <v>1</v>
          </cell>
          <cell r="H465" t="str">
            <v>8949*2440*3200</v>
          </cell>
        </row>
        <row r="466">
          <cell r="B466" t="str">
            <v>闽GY2687</v>
          </cell>
          <cell r="C466" t="str">
            <v>金龙KLQ6895G</v>
          </cell>
          <cell r="E466" t="str">
            <v>大型普通客车</v>
          </cell>
          <cell r="F466" t="str">
            <v>2014.04.01</v>
          </cell>
          <cell r="G466">
            <v>1</v>
          </cell>
          <cell r="H466" t="str">
            <v>8949*2440*3200</v>
          </cell>
        </row>
        <row r="467">
          <cell r="B467" t="str">
            <v>闽GY2670</v>
          </cell>
          <cell r="C467" t="str">
            <v>金龙KLQ6895G</v>
          </cell>
          <cell r="E467" t="str">
            <v>大型普通客车</v>
          </cell>
          <cell r="F467" t="str">
            <v>2014.08.28</v>
          </cell>
          <cell r="G467">
            <v>1</v>
          </cell>
          <cell r="H467" t="str">
            <v>8949*2440*3200</v>
          </cell>
        </row>
        <row r="468">
          <cell r="B468" t="str">
            <v>闽GY2827</v>
          </cell>
          <cell r="C468" t="str">
            <v>金龙KLQ6895G</v>
          </cell>
          <cell r="E468" t="str">
            <v>大型普通客车</v>
          </cell>
          <cell r="F468" t="str">
            <v>2014.08.28</v>
          </cell>
          <cell r="G468">
            <v>1</v>
          </cell>
          <cell r="H468" t="str">
            <v>8949*2440*3200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I8" sqref="I8"/>
    </sheetView>
  </sheetViews>
  <sheetFormatPr defaultColWidth="9.00390625" defaultRowHeight="14.25"/>
  <cols>
    <col min="1" max="1" width="14.50390625" style="2" customWidth="1"/>
    <col min="2" max="2" width="9.625" style="2" customWidth="1"/>
    <col min="3" max="3" width="9.75390625" style="2" customWidth="1"/>
    <col min="4" max="4" width="10.25390625" style="2" customWidth="1"/>
    <col min="5" max="5" width="11.125" style="2" customWidth="1"/>
    <col min="6" max="6" width="10.25390625" style="2" customWidth="1"/>
    <col min="7" max="7" width="10.75390625" style="2" customWidth="1"/>
    <col min="8" max="8" width="9.75390625" style="2" customWidth="1"/>
    <col min="9" max="9" width="15.25390625" style="2" customWidth="1"/>
    <col min="10" max="10" width="11.25390625" style="2" customWidth="1"/>
    <col min="11" max="11" width="9.50390625" style="2" customWidth="1"/>
    <col min="12" max="16384" width="9.00390625" style="2" customWidth="1"/>
  </cols>
  <sheetData>
    <row r="1" spans="1:2" ht="24" customHeight="1">
      <c r="A1" s="42" t="s">
        <v>1447</v>
      </c>
      <c r="B1" s="42"/>
    </row>
    <row r="2" spans="1:11" ht="23.25" customHeight="1">
      <c r="A2" s="43" t="s">
        <v>1451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1.75" customHeight="1">
      <c r="A3" s="41" t="s">
        <v>918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21.75" customHeight="1">
      <c r="A4" s="41" t="s">
        <v>725</v>
      </c>
      <c r="B4" s="41"/>
      <c r="C4" s="41"/>
      <c r="D4" s="41" t="s">
        <v>919</v>
      </c>
      <c r="E4" s="41"/>
      <c r="F4" s="41"/>
      <c r="G4" s="41"/>
      <c r="H4" s="41" t="s">
        <v>920</v>
      </c>
      <c r="I4" s="41"/>
      <c r="J4" s="41"/>
      <c r="K4" s="41"/>
    </row>
    <row r="5" spans="1:11" ht="30" customHeight="1">
      <c r="A5" s="38" t="s">
        <v>921</v>
      </c>
      <c r="B5" s="38"/>
      <c r="C5" s="3">
        <v>40</v>
      </c>
      <c r="D5" s="52" t="s">
        <v>922</v>
      </c>
      <c r="E5" s="53"/>
      <c r="F5" s="38">
        <v>36</v>
      </c>
      <c r="G5" s="38"/>
      <c r="H5" s="52" t="s">
        <v>1453</v>
      </c>
      <c r="I5" s="53"/>
      <c r="J5" s="32">
        <v>90</v>
      </c>
      <c r="K5" s="33"/>
    </row>
    <row r="6" spans="1:11" ht="31.5" customHeight="1">
      <c r="A6" s="40" t="s">
        <v>923</v>
      </c>
      <c r="B6" s="40"/>
      <c r="C6" s="38" t="s">
        <v>924</v>
      </c>
      <c r="D6" s="38"/>
      <c r="E6" s="38"/>
      <c r="F6" s="52" t="s">
        <v>925</v>
      </c>
      <c r="G6" s="54"/>
      <c r="H6" s="53"/>
      <c r="I6" s="1" t="s">
        <v>926</v>
      </c>
      <c r="J6" s="34" t="s">
        <v>927</v>
      </c>
      <c r="K6" s="35"/>
    </row>
    <row r="7" spans="1:11" ht="21" customHeight="1">
      <c r="A7" s="40"/>
      <c r="B7" s="40"/>
      <c r="C7" s="3" t="s">
        <v>928</v>
      </c>
      <c r="D7" s="3" t="s">
        <v>929</v>
      </c>
      <c r="E7" s="3" t="s">
        <v>930</v>
      </c>
      <c r="F7" s="3" t="s">
        <v>928</v>
      </c>
      <c r="G7" s="3" t="s">
        <v>929</v>
      </c>
      <c r="H7" s="3" t="s">
        <v>930</v>
      </c>
      <c r="I7" s="3" t="s">
        <v>931</v>
      </c>
      <c r="J7" s="36"/>
      <c r="K7" s="37"/>
    </row>
    <row r="8" spans="1:11" ht="42.75" customHeight="1">
      <c r="A8" s="30" t="s">
        <v>932</v>
      </c>
      <c r="B8" s="31"/>
      <c r="C8" s="3">
        <v>117</v>
      </c>
      <c r="D8" s="3">
        <v>281</v>
      </c>
      <c r="E8" s="3">
        <v>215</v>
      </c>
      <c r="F8" s="3">
        <v>0</v>
      </c>
      <c r="G8" s="3">
        <v>40</v>
      </c>
      <c r="H8" s="3">
        <v>95</v>
      </c>
      <c r="I8" s="3">
        <v>0</v>
      </c>
      <c r="J8" s="32">
        <f>SUM(C8:I8)</f>
        <v>748</v>
      </c>
      <c r="K8" s="33"/>
    </row>
    <row r="9" spans="1:11" ht="42.75" customHeight="1">
      <c r="A9" s="30" t="s">
        <v>933</v>
      </c>
      <c r="B9" s="31"/>
      <c r="C9" s="3">
        <v>1404</v>
      </c>
      <c r="D9" s="3">
        <v>3130</v>
      </c>
      <c r="E9" s="3">
        <v>2580</v>
      </c>
      <c r="F9" s="3">
        <v>0</v>
      </c>
      <c r="G9" s="3">
        <v>480</v>
      </c>
      <c r="H9" s="3">
        <v>1140</v>
      </c>
      <c r="I9" s="3">
        <v>0</v>
      </c>
      <c r="J9" s="32">
        <f>SUM(C9:I9)</f>
        <v>8734</v>
      </c>
      <c r="K9" s="33"/>
    </row>
    <row r="10" spans="1:11" ht="42.75" customHeight="1">
      <c r="A10" s="30" t="s">
        <v>934</v>
      </c>
      <c r="B10" s="31"/>
      <c r="C10" s="3">
        <v>468</v>
      </c>
      <c r="D10" s="3">
        <v>1565</v>
      </c>
      <c r="E10" s="3">
        <v>1720</v>
      </c>
      <c r="F10" s="3">
        <v>0</v>
      </c>
      <c r="G10" s="3">
        <v>120</v>
      </c>
      <c r="H10" s="3">
        <v>380</v>
      </c>
      <c r="I10" s="3">
        <v>0</v>
      </c>
      <c r="J10" s="32">
        <f>SUM(C10:I10)</f>
        <v>4253</v>
      </c>
      <c r="K10" s="33"/>
    </row>
    <row r="11" spans="1:11" ht="42.75" customHeight="1">
      <c r="A11" s="34" t="s">
        <v>935</v>
      </c>
      <c r="B11" s="35"/>
      <c r="C11" s="34" t="s">
        <v>936</v>
      </c>
      <c r="D11" s="35"/>
      <c r="E11" s="1">
        <v>260</v>
      </c>
      <c r="F11" s="40" t="s">
        <v>937</v>
      </c>
      <c r="G11" s="40"/>
      <c r="H11" s="1">
        <v>58</v>
      </c>
      <c r="I11" s="39" t="s">
        <v>938</v>
      </c>
      <c r="J11" s="40"/>
      <c r="K11" s="3">
        <v>0</v>
      </c>
    </row>
    <row r="12" spans="1:11" ht="42.75" customHeight="1">
      <c r="A12" s="36"/>
      <c r="B12" s="37"/>
      <c r="C12" s="30" t="s">
        <v>939</v>
      </c>
      <c r="D12" s="31"/>
      <c r="E12" s="1">
        <v>216.1</v>
      </c>
      <c r="F12" s="40" t="s">
        <v>939</v>
      </c>
      <c r="G12" s="40"/>
      <c r="H12" s="1">
        <v>67</v>
      </c>
      <c r="I12" s="40" t="s">
        <v>939</v>
      </c>
      <c r="J12" s="40"/>
      <c r="K12" s="1">
        <v>0</v>
      </c>
    </row>
    <row r="14" spans="1:11" ht="15">
      <c r="A14" s="29" t="s">
        <v>940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</sheetData>
  <mergeCells count="31">
    <mergeCell ref="A1:B1"/>
    <mergeCell ref="A2:K2"/>
    <mergeCell ref="A3:C3"/>
    <mergeCell ref="D3:G3"/>
    <mergeCell ref="H3:K3"/>
    <mergeCell ref="A4:C4"/>
    <mergeCell ref="D4:G4"/>
    <mergeCell ref="H4:K4"/>
    <mergeCell ref="A5:B5"/>
    <mergeCell ref="D5:E5"/>
    <mergeCell ref="F5:G5"/>
    <mergeCell ref="H5:I5"/>
    <mergeCell ref="J5:K5"/>
    <mergeCell ref="A6:B7"/>
    <mergeCell ref="C6:E6"/>
    <mergeCell ref="F6:H6"/>
    <mergeCell ref="J6:K7"/>
    <mergeCell ref="A8:B8"/>
    <mergeCell ref="J8:K8"/>
    <mergeCell ref="A9:B9"/>
    <mergeCell ref="J9:K9"/>
    <mergeCell ref="A14:K15"/>
    <mergeCell ref="A10:B10"/>
    <mergeCell ref="J10:K10"/>
    <mergeCell ref="A11:B12"/>
    <mergeCell ref="C11:D11"/>
    <mergeCell ref="F11:G11"/>
    <mergeCell ref="I11:J11"/>
    <mergeCell ref="C12:D12"/>
    <mergeCell ref="F12:G12"/>
    <mergeCell ref="I12:J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E8" sqref="E8"/>
    </sheetView>
  </sheetViews>
  <sheetFormatPr defaultColWidth="9.00390625" defaultRowHeight="14.25"/>
  <cols>
    <col min="1" max="1" width="9.75390625" style="2" customWidth="1"/>
    <col min="2" max="2" width="11.625" style="2" customWidth="1"/>
    <col min="3" max="3" width="10.75390625" style="2" customWidth="1"/>
    <col min="4" max="4" width="11.75390625" style="2" customWidth="1"/>
    <col min="5" max="5" width="10.375" style="2" customWidth="1"/>
    <col min="6" max="6" width="9.75390625" style="2" customWidth="1"/>
    <col min="7" max="7" width="10.125" style="2" customWidth="1"/>
    <col min="8" max="8" width="9.375" style="2" customWidth="1"/>
    <col min="9" max="9" width="10.00390625" style="2" customWidth="1"/>
    <col min="10" max="10" width="10.25390625" style="2" customWidth="1"/>
    <col min="11" max="11" width="13.375" style="2" customWidth="1"/>
    <col min="12" max="16384" width="9.00390625" style="2" customWidth="1"/>
  </cols>
  <sheetData>
    <row r="1" spans="1:2" ht="26.25" customHeight="1">
      <c r="A1" s="42" t="s">
        <v>1449</v>
      </c>
      <c r="B1" s="42"/>
    </row>
    <row r="2" spans="1:11" ht="24" customHeight="1">
      <c r="A2" s="43" t="s">
        <v>1452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2.5" customHeight="1">
      <c r="A3" s="44" t="s">
        <v>941</v>
      </c>
      <c r="B3" s="44"/>
      <c r="C3" s="44"/>
      <c r="D3" s="44" t="s">
        <v>942</v>
      </c>
      <c r="E3" s="44"/>
      <c r="F3" s="44"/>
      <c r="G3" s="44" t="s">
        <v>943</v>
      </c>
      <c r="H3" s="44"/>
      <c r="I3" s="44"/>
      <c r="J3" s="44" t="s">
        <v>944</v>
      </c>
      <c r="K3" s="44"/>
    </row>
    <row r="4" spans="1:11" ht="23.25" customHeight="1">
      <c r="A4" s="40" t="s">
        <v>945</v>
      </c>
      <c r="B4" s="40"/>
      <c r="C4" s="1" t="s">
        <v>782</v>
      </c>
      <c r="D4" s="55"/>
      <c r="E4" s="55"/>
      <c r="F4" s="40" t="s">
        <v>946</v>
      </c>
      <c r="G4" s="40"/>
      <c r="H4" s="40"/>
      <c r="I4" s="40"/>
      <c r="J4" s="40"/>
      <c r="K4" s="40"/>
    </row>
    <row r="5" spans="1:11" ht="30" customHeight="1">
      <c r="A5" s="40" t="s">
        <v>947</v>
      </c>
      <c r="B5" s="40"/>
      <c r="C5" s="1">
        <v>40</v>
      </c>
      <c r="D5" s="40" t="s">
        <v>948</v>
      </c>
      <c r="E5" s="40"/>
      <c r="F5" s="40">
        <v>36</v>
      </c>
      <c r="G5" s="40"/>
      <c r="H5" s="40" t="s">
        <v>949</v>
      </c>
      <c r="I5" s="40"/>
      <c r="J5" s="40">
        <v>90</v>
      </c>
      <c r="K5" s="40"/>
    </row>
    <row r="6" spans="1:11" ht="48.75" customHeight="1">
      <c r="A6" s="40" t="s">
        <v>1454</v>
      </c>
      <c r="B6" s="40"/>
      <c r="C6" s="40" t="s">
        <v>950</v>
      </c>
      <c r="D6" s="40"/>
      <c r="E6" s="40"/>
      <c r="F6" s="40" t="s">
        <v>951</v>
      </c>
      <c r="G6" s="40"/>
      <c r="H6" s="40"/>
      <c r="I6" s="1" t="s">
        <v>952</v>
      </c>
      <c r="J6" s="1" t="s">
        <v>713</v>
      </c>
      <c r="K6" s="1" t="s">
        <v>714</v>
      </c>
    </row>
    <row r="7" spans="1:11" ht="22.5" customHeight="1">
      <c r="A7" s="40"/>
      <c r="B7" s="40"/>
      <c r="C7" s="1" t="s">
        <v>715</v>
      </c>
      <c r="D7" s="1" t="s">
        <v>716</v>
      </c>
      <c r="E7" s="1" t="s">
        <v>717</v>
      </c>
      <c r="F7" s="1" t="s">
        <v>715</v>
      </c>
      <c r="G7" s="1" t="s">
        <v>716</v>
      </c>
      <c r="H7" s="1" t="s">
        <v>717</v>
      </c>
      <c r="I7" s="1" t="s">
        <v>718</v>
      </c>
      <c r="J7" s="1" t="s">
        <v>718</v>
      </c>
      <c r="K7" s="1" t="s">
        <v>718</v>
      </c>
    </row>
    <row r="8" spans="1:11" ht="24" customHeight="1">
      <c r="A8" s="40" t="s">
        <v>719</v>
      </c>
      <c r="B8" s="1" t="s">
        <v>720</v>
      </c>
      <c r="C8" s="1">
        <v>117</v>
      </c>
      <c r="D8" s="1">
        <v>245</v>
      </c>
      <c r="E8" s="1">
        <v>215</v>
      </c>
      <c r="F8" s="1">
        <v>0</v>
      </c>
      <c r="G8" s="1">
        <v>40</v>
      </c>
      <c r="H8" s="1">
        <v>95</v>
      </c>
      <c r="I8" s="1">
        <v>0</v>
      </c>
      <c r="J8" s="1">
        <v>0</v>
      </c>
      <c r="K8" s="1">
        <v>0</v>
      </c>
    </row>
    <row r="9" spans="1:11" ht="24" customHeight="1">
      <c r="A9" s="40"/>
      <c r="B9" s="1" t="s">
        <v>721</v>
      </c>
      <c r="C9" s="1">
        <v>0</v>
      </c>
      <c r="D9" s="1">
        <v>36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ht="24" customHeight="1">
      <c r="A10" s="40"/>
      <c r="B10" s="1" t="s">
        <v>722</v>
      </c>
      <c r="C10" s="1">
        <v>117</v>
      </c>
      <c r="D10" s="1">
        <v>281</v>
      </c>
      <c r="E10" s="1">
        <v>215</v>
      </c>
      <c r="F10" s="1">
        <v>0</v>
      </c>
      <c r="G10" s="1">
        <v>40</v>
      </c>
      <c r="H10" s="1">
        <v>95</v>
      </c>
      <c r="I10" s="1">
        <v>0</v>
      </c>
      <c r="J10" s="1">
        <v>0</v>
      </c>
      <c r="K10" s="1">
        <v>0</v>
      </c>
    </row>
    <row r="11" spans="1:11" ht="24" customHeight="1">
      <c r="A11" s="40" t="s">
        <v>723</v>
      </c>
      <c r="B11" s="1" t="s">
        <v>720</v>
      </c>
      <c r="C11" s="1">
        <v>1404</v>
      </c>
      <c r="D11" s="1">
        <v>2940</v>
      </c>
      <c r="E11" s="1">
        <v>2580</v>
      </c>
      <c r="F11" s="1">
        <v>0</v>
      </c>
      <c r="G11" s="1">
        <v>480</v>
      </c>
      <c r="H11" s="1">
        <v>1140</v>
      </c>
      <c r="I11" s="1">
        <v>0</v>
      </c>
      <c r="J11" s="1">
        <v>0</v>
      </c>
      <c r="K11" s="1">
        <v>0</v>
      </c>
    </row>
    <row r="12" spans="1:11" ht="24" customHeight="1">
      <c r="A12" s="40"/>
      <c r="B12" s="1" t="s">
        <v>721</v>
      </c>
      <c r="C12" s="1">
        <v>0</v>
      </c>
      <c r="D12" s="1">
        <v>190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24" customHeight="1">
      <c r="A13" s="40"/>
      <c r="B13" s="1" t="s">
        <v>722</v>
      </c>
      <c r="C13" s="1">
        <v>1404</v>
      </c>
      <c r="D13" s="1">
        <v>3130</v>
      </c>
      <c r="E13" s="1">
        <v>2580</v>
      </c>
      <c r="F13" s="1">
        <v>0</v>
      </c>
      <c r="G13" s="1">
        <v>480</v>
      </c>
      <c r="H13" s="1">
        <v>1140</v>
      </c>
      <c r="I13" s="1">
        <v>0</v>
      </c>
      <c r="J13" s="1">
        <v>0</v>
      </c>
      <c r="K13" s="1">
        <v>0</v>
      </c>
    </row>
    <row r="14" spans="1:11" ht="20.25" customHeight="1">
      <c r="A14" s="45" t="s">
        <v>724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</sheetData>
  <mergeCells count="20">
    <mergeCell ref="J3:K3"/>
    <mergeCell ref="A4:B4"/>
    <mergeCell ref="F4:G4"/>
    <mergeCell ref="H4:K4"/>
    <mergeCell ref="A8:A10"/>
    <mergeCell ref="A11:A13"/>
    <mergeCell ref="A14:K14"/>
    <mergeCell ref="A6:B7"/>
    <mergeCell ref="C6:E6"/>
    <mergeCell ref="F6:H6"/>
    <mergeCell ref="J5:K5"/>
    <mergeCell ref="A1:B1"/>
    <mergeCell ref="A2:K2"/>
    <mergeCell ref="A3:C3"/>
    <mergeCell ref="A5:B5"/>
    <mergeCell ref="D5:E5"/>
    <mergeCell ref="F5:G5"/>
    <mergeCell ref="H5:I5"/>
    <mergeCell ref="D3:F3"/>
    <mergeCell ref="G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2" sqref="A2:K2"/>
    </sheetView>
  </sheetViews>
  <sheetFormatPr defaultColWidth="9.00390625" defaultRowHeight="14.25"/>
  <cols>
    <col min="1" max="1" width="4.375" style="2" customWidth="1"/>
    <col min="2" max="2" width="10.50390625" style="2" customWidth="1"/>
    <col min="3" max="3" width="5.75390625" style="2" customWidth="1"/>
    <col min="4" max="4" width="12.00390625" style="2" customWidth="1"/>
    <col min="5" max="5" width="15.75390625" style="2" customWidth="1"/>
    <col min="6" max="6" width="26.625" style="2" customWidth="1"/>
    <col min="7" max="7" width="5.75390625" style="2" customWidth="1"/>
    <col min="8" max="8" width="9.25390625" style="2" customWidth="1"/>
    <col min="9" max="9" width="19.625" style="2" customWidth="1"/>
    <col min="10" max="10" width="9.25390625" style="2" customWidth="1"/>
    <col min="11" max="11" width="12.00390625" style="2" customWidth="1"/>
    <col min="12" max="16384" width="9.00390625" style="2" customWidth="1"/>
  </cols>
  <sheetData>
    <row r="1" spans="1:2" ht="20.25">
      <c r="A1" s="46" t="s">
        <v>1448</v>
      </c>
      <c r="B1" s="46"/>
    </row>
    <row r="2" spans="1:11" ht="45" customHeight="1">
      <c r="A2" s="47" t="s">
        <v>1446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3" customHeight="1">
      <c r="A3" s="1" t="s">
        <v>735</v>
      </c>
      <c r="B3" s="1" t="s">
        <v>736</v>
      </c>
      <c r="C3" s="1" t="s">
        <v>737</v>
      </c>
      <c r="D3" s="1" t="s">
        <v>738</v>
      </c>
      <c r="E3" s="1" t="s">
        <v>739</v>
      </c>
      <c r="F3" s="1" t="s">
        <v>740</v>
      </c>
      <c r="G3" s="1" t="s">
        <v>741</v>
      </c>
      <c r="H3" s="1" t="s">
        <v>69</v>
      </c>
      <c r="I3" s="1" t="s">
        <v>742</v>
      </c>
      <c r="J3" s="1" t="s">
        <v>743</v>
      </c>
      <c r="K3" s="1" t="s">
        <v>744</v>
      </c>
    </row>
    <row r="4" spans="1:13" ht="18" customHeight="1">
      <c r="A4" s="8">
        <v>1</v>
      </c>
      <c r="B4" s="8" t="s">
        <v>49</v>
      </c>
      <c r="C4" s="8" t="s">
        <v>50</v>
      </c>
      <c r="D4" s="8" t="s">
        <v>51</v>
      </c>
      <c r="E4" s="27" t="s">
        <v>318</v>
      </c>
      <c r="F4" s="8" t="s">
        <v>52</v>
      </c>
      <c r="G4" s="8" t="s">
        <v>68</v>
      </c>
      <c r="H4" s="8">
        <v>8520</v>
      </c>
      <c r="I4" s="8" t="s">
        <v>145</v>
      </c>
      <c r="J4" s="8" t="s">
        <v>681</v>
      </c>
      <c r="K4" s="8" t="s">
        <v>681</v>
      </c>
      <c r="L4" s="48" t="s">
        <v>48</v>
      </c>
      <c r="M4" s="2">
        <v>1</v>
      </c>
    </row>
    <row r="5" spans="1:13" ht="18" customHeight="1">
      <c r="A5" s="8">
        <v>2</v>
      </c>
      <c r="B5" s="8" t="s">
        <v>53</v>
      </c>
      <c r="C5" s="8" t="s">
        <v>50</v>
      </c>
      <c r="D5" s="8" t="s">
        <v>51</v>
      </c>
      <c r="E5" s="27" t="s">
        <v>318</v>
      </c>
      <c r="F5" s="8" t="s">
        <v>52</v>
      </c>
      <c r="G5" s="8" t="s">
        <v>68</v>
      </c>
      <c r="H5" s="8">
        <v>8520</v>
      </c>
      <c r="I5" s="8" t="s">
        <v>145</v>
      </c>
      <c r="J5" s="8" t="s">
        <v>681</v>
      </c>
      <c r="K5" s="8" t="s">
        <v>681</v>
      </c>
      <c r="L5" s="48"/>
      <c r="M5" s="2">
        <v>2</v>
      </c>
    </row>
    <row r="6" spans="1:13" ht="18" customHeight="1">
      <c r="A6" s="8">
        <v>3</v>
      </c>
      <c r="B6" s="8" t="s">
        <v>54</v>
      </c>
      <c r="C6" s="8" t="s">
        <v>50</v>
      </c>
      <c r="D6" s="8" t="s">
        <v>51</v>
      </c>
      <c r="E6" s="27" t="s">
        <v>318</v>
      </c>
      <c r="F6" s="8" t="s">
        <v>52</v>
      </c>
      <c r="G6" s="8" t="s">
        <v>68</v>
      </c>
      <c r="H6" s="8">
        <v>8520</v>
      </c>
      <c r="I6" s="8" t="s">
        <v>145</v>
      </c>
      <c r="J6" s="8" t="s">
        <v>681</v>
      </c>
      <c r="K6" s="8" t="s">
        <v>681</v>
      </c>
      <c r="L6" s="48"/>
      <c r="M6" s="2">
        <v>3</v>
      </c>
    </row>
    <row r="7" spans="1:13" ht="18" customHeight="1">
      <c r="A7" s="8">
        <v>4</v>
      </c>
      <c r="B7" s="8" t="s">
        <v>55</v>
      </c>
      <c r="C7" s="8" t="s">
        <v>50</v>
      </c>
      <c r="D7" s="8" t="s">
        <v>51</v>
      </c>
      <c r="E7" s="27" t="s">
        <v>318</v>
      </c>
      <c r="F7" s="8" t="s">
        <v>52</v>
      </c>
      <c r="G7" s="8" t="s">
        <v>68</v>
      </c>
      <c r="H7" s="8">
        <v>8520</v>
      </c>
      <c r="I7" s="8" t="s">
        <v>145</v>
      </c>
      <c r="J7" s="8" t="s">
        <v>681</v>
      </c>
      <c r="K7" s="8" t="s">
        <v>681</v>
      </c>
      <c r="L7" s="48"/>
      <c r="M7" s="2">
        <v>4</v>
      </c>
    </row>
    <row r="8" spans="1:13" ht="18" customHeight="1">
      <c r="A8" s="8">
        <v>5</v>
      </c>
      <c r="B8" s="8" t="s">
        <v>56</v>
      </c>
      <c r="C8" s="8" t="s">
        <v>50</v>
      </c>
      <c r="D8" s="8" t="s">
        <v>51</v>
      </c>
      <c r="E8" s="27" t="s">
        <v>318</v>
      </c>
      <c r="F8" s="8" t="s">
        <v>52</v>
      </c>
      <c r="G8" s="8" t="s">
        <v>68</v>
      </c>
      <c r="H8" s="8">
        <v>8520</v>
      </c>
      <c r="I8" s="8" t="s">
        <v>145</v>
      </c>
      <c r="J8" s="8" t="s">
        <v>681</v>
      </c>
      <c r="K8" s="8" t="s">
        <v>681</v>
      </c>
      <c r="L8" s="48"/>
      <c r="M8" s="2">
        <v>5</v>
      </c>
    </row>
    <row r="9" spans="1:13" ht="18" customHeight="1">
      <c r="A9" s="8">
        <v>6</v>
      </c>
      <c r="B9" s="8" t="s">
        <v>57</v>
      </c>
      <c r="C9" s="8" t="s">
        <v>50</v>
      </c>
      <c r="D9" s="8" t="s">
        <v>51</v>
      </c>
      <c r="E9" s="27" t="s">
        <v>318</v>
      </c>
      <c r="F9" s="8" t="s">
        <v>52</v>
      </c>
      <c r="G9" s="8" t="s">
        <v>68</v>
      </c>
      <c r="H9" s="8">
        <v>8520</v>
      </c>
      <c r="I9" s="8" t="s">
        <v>145</v>
      </c>
      <c r="J9" s="8" t="s">
        <v>681</v>
      </c>
      <c r="K9" s="8" t="s">
        <v>681</v>
      </c>
      <c r="L9" s="48"/>
      <c r="M9" s="2">
        <v>6</v>
      </c>
    </row>
    <row r="10" spans="1:13" ht="18" customHeight="1">
      <c r="A10" s="8">
        <v>7</v>
      </c>
      <c r="B10" s="8" t="s">
        <v>58</v>
      </c>
      <c r="C10" s="8" t="s">
        <v>50</v>
      </c>
      <c r="D10" s="8" t="s">
        <v>51</v>
      </c>
      <c r="E10" s="27" t="s">
        <v>318</v>
      </c>
      <c r="F10" s="8" t="s">
        <v>52</v>
      </c>
      <c r="G10" s="8" t="s">
        <v>68</v>
      </c>
      <c r="H10" s="8">
        <v>8520</v>
      </c>
      <c r="I10" s="8" t="s">
        <v>145</v>
      </c>
      <c r="J10" s="8" t="s">
        <v>681</v>
      </c>
      <c r="K10" s="8" t="s">
        <v>681</v>
      </c>
      <c r="L10" s="48"/>
      <c r="M10" s="2">
        <v>7</v>
      </c>
    </row>
    <row r="11" spans="1:13" ht="18" customHeight="1">
      <c r="A11" s="8">
        <v>8</v>
      </c>
      <c r="B11" s="8" t="s">
        <v>59</v>
      </c>
      <c r="C11" s="8" t="s">
        <v>50</v>
      </c>
      <c r="D11" s="8" t="s">
        <v>51</v>
      </c>
      <c r="E11" s="27" t="s">
        <v>318</v>
      </c>
      <c r="F11" s="8" t="s">
        <v>52</v>
      </c>
      <c r="G11" s="8" t="s">
        <v>68</v>
      </c>
      <c r="H11" s="8">
        <v>8520</v>
      </c>
      <c r="I11" s="8" t="s">
        <v>145</v>
      </c>
      <c r="J11" s="8" t="s">
        <v>681</v>
      </c>
      <c r="K11" s="8" t="s">
        <v>681</v>
      </c>
      <c r="L11" s="48"/>
      <c r="M11" s="2">
        <v>8</v>
      </c>
    </row>
    <row r="12" spans="1:13" ht="18" customHeight="1">
      <c r="A12" s="8">
        <v>9</v>
      </c>
      <c r="B12" s="8" t="s">
        <v>60</v>
      </c>
      <c r="C12" s="8" t="s">
        <v>50</v>
      </c>
      <c r="D12" s="8" t="s">
        <v>51</v>
      </c>
      <c r="E12" s="27" t="s">
        <v>318</v>
      </c>
      <c r="F12" s="8" t="s">
        <v>52</v>
      </c>
      <c r="G12" s="8" t="s">
        <v>68</v>
      </c>
      <c r="H12" s="8">
        <v>8520</v>
      </c>
      <c r="I12" s="8" t="s">
        <v>145</v>
      </c>
      <c r="J12" s="8" t="s">
        <v>681</v>
      </c>
      <c r="K12" s="8" t="s">
        <v>681</v>
      </c>
      <c r="L12" s="48"/>
      <c r="M12" s="2">
        <v>9</v>
      </c>
    </row>
    <row r="13" spans="1:13" ht="18" customHeight="1">
      <c r="A13" s="8">
        <v>10</v>
      </c>
      <c r="B13" s="8" t="s">
        <v>61</v>
      </c>
      <c r="C13" s="8" t="s">
        <v>50</v>
      </c>
      <c r="D13" s="8" t="s">
        <v>51</v>
      </c>
      <c r="E13" s="27" t="s">
        <v>318</v>
      </c>
      <c r="F13" s="8" t="s">
        <v>52</v>
      </c>
      <c r="G13" s="8" t="s">
        <v>68</v>
      </c>
      <c r="H13" s="8">
        <v>8520</v>
      </c>
      <c r="I13" s="8" t="s">
        <v>145</v>
      </c>
      <c r="J13" s="8" t="s">
        <v>681</v>
      </c>
      <c r="K13" s="8" t="s">
        <v>681</v>
      </c>
      <c r="L13" s="48"/>
      <c r="M13" s="2">
        <v>10</v>
      </c>
    </row>
    <row r="14" spans="1:13" ht="18" customHeight="1">
      <c r="A14" s="8">
        <v>11</v>
      </c>
      <c r="B14" s="8" t="s">
        <v>62</v>
      </c>
      <c r="C14" s="8" t="s">
        <v>50</v>
      </c>
      <c r="D14" s="8" t="s">
        <v>51</v>
      </c>
      <c r="E14" s="27" t="s">
        <v>318</v>
      </c>
      <c r="F14" s="8" t="s">
        <v>52</v>
      </c>
      <c r="G14" s="8" t="s">
        <v>68</v>
      </c>
      <c r="H14" s="8">
        <v>8520</v>
      </c>
      <c r="I14" s="8" t="s">
        <v>145</v>
      </c>
      <c r="J14" s="8" t="s">
        <v>681</v>
      </c>
      <c r="K14" s="8" t="s">
        <v>681</v>
      </c>
      <c r="L14" s="48"/>
      <c r="M14" s="2">
        <v>11</v>
      </c>
    </row>
    <row r="15" spans="1:13" ht="18" customHeight="1">
      <c r="A15" s="8">
        <v>12</v>
      </c>
      <c r="B15" s="8" t="s">
        <v>63</v>
      </c>
      <c r="C15" s="8" t="s">
        <v>50</v>
      </c>
      <c r="D15" s="8" t="s">
        <v>51</v>
      </c>
      <c r="E15" s="27" t="s">
        <v>318</v>
      </c>
      <c r="F15" s="8" t="s">
        <v>52</v>
      </c>
      <c r="G15" s="8" t="s">
        <v>68</v>
      </c>
      <c r="H15" s="8">
        <v>8520</v>
      </c>
      <c r="I15" s="8" t="s">
        <v>145</v>
      </c>
      <c r="J15" s="8" t="s">
        <v>681</v>
      </c>
      <c r="K15" s="8" t="s">
        <v>681</v>
      </c>
      <c r="L15" s="48"/>
      <c r="M15" s="2">
        <v>12</v>
      </c>
    </row>
    <row r="16" spans="1:13" ht="18" customHeight="1">
      <c r="A16" s="8">
        <v>13</v>
      </c>
      <c r="B16" s="8" t="s">
        <v>64</v>
      </c>
      <c r="C16" s="8" t="s">
        <v>50</v>
      </c>
      <c r="D16" s="8" t="s">
        <v>51</v>
      </c>
      <c r="E16" s="27" t="s">
        <v>318</v>
      </c>
      <c r="F16" s="8" t="s">
        <v>52</v>
      </c>
      <c r="G16" s="8" t="s">
        <v>68</v>
      </c>
      <c r="H16" s="8">
        <v>8520</v>
      </c>
      <c r="I16" s="8" t="s">
        <v>145</v>
      </c>
      <c r="J16" s="8" t="s">
        <v>681</v>
      </c>
      <c r="K16" s="8" t="s">
        <v>681</v>
      </c>
      <c r="L16" s="48"/>
      <c r="M16" s="2">
        <v>13</v>
      </c>
    </row>
    <row r="17" spans="1:13" ht="18" customHeight="1">
      <c r="A17" s="8">
        <v>14</v>
      </c>
      <c r="B17" s="8" t="s">
        <v>65</v>
      </c>
      <c r="C17" s="8" t="s">
        <v>50</v>
      </c>
      <c r="D17" s="8" t="s">
        <v>51</v>
      </c>
      <c r="E17" s="27" t="s">
        <v>318</v>
      </c>
      <c r="F17" s="8" t="s">
        <v>52</v>
      </c>
      <c r="G17" s="8" t="s">
        <v>68</v>
      </c>
      <c r="H17" s="8">
        <v>8520</v>
      </c>
      <c r="I17" s="8" t="s">
        <v>145</v>
      </c>
      <c r="J17" s="8" t="s">
        <v>681</v>
      </c>
      <c r="K17" s="8" t="s">
        <v>681</v>
      </c>
      <c r="L17" s="48"/>
      <c r="M17" s="2">
        <v>14</v>
      </c>
    </row>
    <row r="18" spans="1:13" ht="18" customHeight="1">
      <c r="A18" s="8">
        <v>15</v>
      </c>
      <c r="B18" s="8" t="s">
        <v>66</v>
      </c>
      <c r="C18" s="8" t="s">
        <v>50</v>
      </c>
      <c r="D18" s="8" t="s">
        <v>51</v>
      </c>
      <c r="E18" s="27" t="s">
        <v>318</v>
      </c>
      <c r="F18" s="8" t="s">
        <v>52</v>
      </c>
      <c r="G18" s="8" t="s">
        <v>68</v>
      </c>
      <c r="H18" s="8">
        <v>8520</v>
      </c>
      <c r="I18" s="8" t="s">
        <v>145</v>
      </c>
      <c r="J18" s="8" t="s">
        <v>681</v>
      </c>
      <c r="K18" s="8" t="s">
        <v>681</v>
      </c>
      <c r="L18" s="48"/>
      <c r="M18" s="2">
        <v>15</v>
      </c>
    </row>
    <row r="19" spans="1:13" ht="18" customHeight="1">
      <c r="A19" s="8">
        <v>16</v>
      </c>
      <c r="B19" s="8" t="s">
        <v>67</v>
      </c>
      <c r="C19" s="8" t="s">
        <v>50</v>
      </c>
      <c r="D19" s="8" t="s">
        <v>51</v>
      </c>
      <c r="E19" s="27" t="s">
        <v>318</v>
      </c>
      <c r="F19" s="8" t="s">
        <v>52</v>
      </c>
      <c r="G19" s="8" t="s">
        <v>68</v>
      </c>
      <c r="H19" s="8">
        <v>8520</v>
      </c>
      <c r="I19" s="8" t="s">
        <v>145</v>
      </c>
      <c r="J19" s="8" t="s">
        <v>681</v>
      </c>
      <c r="K19" s="8" t="s">
        <v>681</v>
      </c>
      <c r="L19" s="48"/>
      <c r="M19" s="2">
        <v>16</v>
      </c>
    </row>
    <row r="20" spans="1:13" ht="18" customHeight="1">
      <c r="A20" s="8">
        <v>17</v>
      </c>
      <c r="B20" s="8" t="s">
        <v>303</v>
      </c>
      <c r="C20" s="8" t="s">
        <v>304</v>
      </c>
      <c r="D20" s="8" t="s">
        <v>305</v>
      </c>
      <c r="E20" s="27" t="s">
        <v>317</v>
      </c>
      <c r="F20" s="8" t="s">
        <v>52</v>
      </c>
      <c r="G20" s="8" t="s">
        <v>68</v>
      </c>
      <c r="H20" s="8">
        <v>8190</v>
      </c>
      <c r="I20" s="8" t="s">
        <v>145</v>
      </c>
      <c r="J20" s="8" t="s">
        <v>306</v>
      </c>
      <c r="K20" s="8" t="s">
        <v>681</v>
      </c>
      <c r="L20" s="49" t="s">
        <v>316</v>
      </c>
      <c r="M20" s="2">
        <v>1</v>
      </c>
    </row>
    <row r="21" spans="1:13" ht="18" customHeight="1">
      <c r="A21" s="8">
        <v>18</v>
      </c>
      <c r="B21" s="8" t="s">
        <v>307</v>
      </c>
      <c r="C21" s="8" t="s">
        <v>304</v>
      </c>
      <c r="D21" s="8" t="s">
        <v>305</v>
      </c>
      <c r="E21" s="27" t="s">
        <v>317</v>
      </c>
      <c r="F21" s="8" t="s">
        <v>52</v>
      </c>
      <c r="G21" s="8" t="s">
        <v>68</v>
      </c>
      <c r="H21" s="8">
        <v>8190</v>
      </c>
      <c r="I21" s="8" t="s">
        <v>145</v>
      </c>
      <c r="J21" s="8" t="s">
        <v>306</v>
      </c>
      <c r="K21" s="8" t="s">
        <v>681</v>
      </c>
      <c r="L21" s="49"/>
      <c r="M21" s="2">
        <v>2</v>
      </c>
    </row>
    <row r="22" spans="1:13" ht="18" customHeight="1">
      <c r="A22" s="8">
        <v>19</v>
      </c>
      <c r="B22" s="8" t="s">
        <v>308</v>
      </c>
      <c r="C22" s="8" t="s">
        <v>304</v>
      </c>
      <c r="D22" s="8" t="s">
        <v>305</v>
      </c>
      <c r="E22" s="27" t="s">
        <v>317</v>
      </c>
      <c r="F22" s="8" t="s">
        <v>52</v>
      </c>
      <c r="G22" s="8" t="s">
        <v>68</v>
      </c>
      <c r="H22" s="8">
        <v>8190</v>
      </c>
      <c r="I22" s="8" t="s">
        <v>145</v>
      </c>
      <c r="J22" s="8" t="s">
        <v>306</v>
      </c>
      <c r="K22" s="8" t="s">
        <v>681</v>
      </c>
      <c r="L22" s="49"/>
      <c r="M22" s="2">
        <v>3</v>
      </c>
    </row>
    <row r="23" spans="1:13" ht="18" customHeight="1">
      <c r="A23" s="8">
        <v>20</v>
      </c>
      <c r="B23" s="8" t="s">
        <v>309</v>
      </c>
      <c r="C23" s="8" t="s">
        <v>304</v>
      </c>
      <c r="D23" s="8" t="s">
        <v>305</v>
      </c>
      <c r="E23" s="27" t="s">
        <v>317</v>
      </c>
      <c r="F23" s="8" t="s">
        <v>52</v>
      </c>
      <c r="G23" s="8" t="s">
        <v>68</v>
      </c>
      <c r="H23" s="8">
        <v>8190</v>
      </c>
      <c r="I23" s="8" t="s">
        <v>145</v>
      </c>
      <c r="J23" s="8" t="s">
        <v>306</v>
      </c>
      <c r="K23" s="8" t="s">
        <v>681</v>
      </c>
      <c r="L23" s="49"/>
      <c r="M23" s="2">
        <v>4</v>
      </c>
    </row>
    <row r="24" spans="1:13" ht="18" customHeight="1">
      <c r="A24" s="8">
        <v>21</v>
      </c>
      <c r="B24" s="8" t="s">
        <v>310</v>
      </c>
      <c r="C24" s="8" t="s">
        <v>304</v>
      </c>
      <c r="D24" s="8" t="s">
        <v>305</v>
      </c>
      <c r="E24" s="27" t="s">
        <v>317</v>
      </c>
      <c r="F24" s="8" t="s">
        <v>52</v>
      </c>
      <c r="G24" s="8" t="s">
        <v>68</v>
      </c>
      <c r="H24" s="8">
        <v>8190</v>
      </c>
      <c r="I24" s="8" t="s">
        <v>145</v>
      </c>
      <c r="J24" s="8" t="s">
        <v>306</v>
      </c>
      <c r="K24" s="8" t="s">
        <v>681</v>
      </c>
      <c r="L24" s="49"/>
      <c r="M24" s="2">
        <v>5</v>
      </c>
    </row>
    <row r="25" spans="1:13" ht="18" customHeight="1">
      <c r="A25" s="8">
        <v>22</v>
      </c>
      <c r="B25" s="8" t="s">
        <v>311</v>
      </c>
      <c r="C25" s="8" t="s">
        <v>304</v>
      </c>
      <c r="D25" s="8" t="s">
        <v>305</v>
      </c>
      <c r="E25" s="27" t="s">
        <v>317</v>
      </c>
      <c r="F25" s="8" t="s">
        <v>52</v>
      </c>
      <c r="G25" s="8" t="s">
        <v>68</v>
      </c>
      <c r="H25" s="8">
        <v>8190</v>
      </c>
      <c r="I25" s="8" t="s">
        <v>145</v>
      </c>
      <c r="J25" s="8" t="s">
        <v>306</v>
      </c>
      <c r="K25" s="8" t="s">
        <v>681</v>
      </c>
      <c r="L25" s="49"/>
      <c r="M25" s="2">
        <v>6</v>
      </c>
    </row>
    <row r="26" spans="1:13" ht="18" customHeight="1">
      <c r="A26" s="8">
        <v>23</v>
      </c>
      <c r="B26" s="8" t="s">
        <v>312</v>
      </c>
      <c r="C26" s="8" t="s">
        <v>304</v>
      </c>
      <c r="D26" s="8" t="s">
        <v>305</v>
      </c>
      <c r="E26" s="27" t="s">
        <v>317</v>
      </c>
      <c r="F26" s="8" t="s">
        <v>52</v>
      </c>
      <c r="G26" s="8" t="s">
        <v>68</v>
      </c>
      <c r="H26" s="8">
        <v>8190</v>
      </c>
      <c r="I26" s="8" t="s">
        <v>145</v>
      </c>
      <c r="J26" s="8" t="s">
        <v>306</v>
      </c>
      <c r="K26" s="8" t="s">
        <v>681</v>
      </c>
      <c r="L26" s="49"/>
      <c r="M26" s="2">
        <v>7</v>
      </c>
    </row>
    <row r="27" spans="1:13" ht="18" customHeight="1">
      <c r="A27" s="8">
        <v>24</v>
      </c>
      <c r="B27" s="8" t="s">
        <v>313</v>
      </c>
      <c r="C27" s="8" t="s">
        <v>304</v>
      </c>
      <c r="D27" s="8" t="s">
        <v>305</v>
      </c>
      <c r="E27" s="27" t="s">
        <v>317</v>
      </c>
      <c r="F27" s="8" t="s">
        <v>52</v>
      </c>
      <c r="G27" s="8" t="s">
        <v>68</v>
      </c>
      <c r="H27" s="8">
        <v>8190</v>
      </c>
      <c r="I27" s="8" t="s">
        <v>145</v>
      </c>
      <c r="J27" s="8" t="s">
        <v>306</v>
      </c>
      <c r="K27" s="8" t="s">
        <v>681</v>
      </c>
      <c r="L27" s="49"/>
      <c r="M27" s="2">
        <v>8</v>
      </c>
    </row>
    <row r="28" spans="1:13" ht="18" customHeight="1">
      <c r="A28" s="8">
        <v>25</v>
      </c>
      <c r="B28" s="8" t="s">
        <v>314</v>
      </c>
      <c r="C28" s="8" t="s">
        <v>304</v>
      </c>
      <c r="D28" s="8" t="s">
        <v>305</v>
      </c>
      <c r="E28" s="27" t="s">
        <v>317</v>
      </c>
      <c r="F28" s="8" t="s">
        <v>52</v>
      </c>
      <c r="G28" s="8" t="s">
        <v>68</v>
      </c>
      <c r="H28" s="8">
        <v>8190</v>
      </c>
      <c r="I28" s="8" t="s">
        <v>145</v>
      </c>
      <c r="J28" s="8" t="s">
        <v>306</v>
      </c>
      <c r="K28" s="8" t="s">
        <v>681</v>
      </c>
      <c r="L28" s="49"/>
      <c r="M28" s="2">
        <v>9</v>
      </c>
    </row>
    <row r="29" spans="1:13" ht="18" customHeight="1">
      <c r="A29" s="8">
        <v>26</v>
      </c>
      <c r="B29" s="8" t="s">
        <v>315</v>
      </c>
      <c r="C29" s="8" t="s">
        <v>304</v>
      </c>
      <c r="D29" s="8" t="s">
        <v>305</v>
      </c>
      <c r="E29" s="27" t="s">
        <v>317</v>
      </c>
      <c r="F29" s="8" t="s">
        <v>52</v>
      </c>
      <c r="G29" s="8" t="s">
        <v>68</v>
      </c>
      <c r="H29" s="8">
        <v>8190</v>
      </c>
      <c r="I29" s="8" t="s">
        <v>145</v>
      </c>
      <c r="J29" s="8" t="s">
        <v>306</v>
      </c>
      <c r="K29" s="8" t="s">
        <v>681</v>
      </c>
      <c r="L29" s="49"/>
      <c r="M29" s="2">
        <v>10</v>
      </c>
    </row>
    <row r="30" spans="1:13" ht="18" customHeight="1">
      <c r="A30" s="8">
        <v>27</v>
      </c>
      <c r="B30" s="8" t="s">
        <v>351</v>
      </c>
      <c r="C30" s="8" t="s">
        <v>143</v>
      </c>
      <c r="D30" s="8" t="s">
        <v>352</v>
      </c>
      <c r="E30" s="8" t="s">
        <v>358</v>
      </c>
      <c r="F30" s="8" t="s">
        <v>353</v>
      </c>
      <c r="G30" s="8" t="s">
        <v>354</v>
      </c>
      <c r="H30" s="8">
        <v>5990</v>
      </c>
      <c r="I30" s="8" t="s">
        <v>145</v>
      </c>
      <c r="J30" s="8" t="s">
        <v>916</v>
      </c>
      <c r="K30" s="8" t="s">
        <v>681</v>
      </c>
      <c r="L30" s="49" t="s">
        <v>359</v>
      </c>
      <c r="M30" s="2">
        <v>1</v>
      </c>
    </row>
    <row r="31" spans="1:13" ht="18" customHeight="1">
      <c r="A31" s="8">
        <v>28</v>
      </c>
      <c r="B31" s="8" t="s">
        <v>355</v>
      </c>
      <c r="C31" s="8" t="s">
        <v>143</v>
      </c>
      <c r="D31" s="8" t="s">
        <v>352</v>
      </c>
      <c r="E31" s="8" t="s">
        <v>358</v>
      </c>
      <c r="F31" s="8" t="s">
        <v>353</v>
      </c>
      <c r="G31" s="8" t="s">
        <v>354</v>
      </c>
      <c r="H31" s="8">
        <v>5990</v>
      </c>
      <c r="I31" s="8" t="s">
        <v>145</v>
      </c>
      <c r="J31" s="8" t="s">
        <v>916</v>
      </c>
      <c r="K31" s="8" t="s">
        <v>681</v>
      </c>
      <c r="L31" s="49"/>
      <c r="M31" s="2">
        <v>2</v>
      </c>
    </row>
    <row r="32" spans="1:13" ht="18" customHeight="1">
      <c r="A32" s="8">
        <v>29</v>
      </c>
      <c r="B32" s="8" t="s">
        <v>356</v>
      </c>
      <c r="C32" s="8" t="s">
        <v>143</v>
      </c>
      <c r="D32" s="8" t="s">
        <v>352</v>
      </c>
      <c r="E32" s="8" t="s">
        <v>358</v>
      </c>
      <c r="F32" s="8" t="s">
        <v>353</v>
      </c>
      <c r="G32" s="8" t="s">
        <v>354</v>
      </c>
      <c r="H32" s="8">
        <v>5990</v>
      </c>
      <c r="I32" s="8" t="s">
        <v>145</v>
      </c>
      <c r="J32" s="8" t="s">
        <v>916</v>
      </c>
      <c r="K32" s="8" t="s">
        <v>681</v>
      </c>
      <c r="L32" s="49"/>
      <c r="M32" s="2">
        <v>3</v>
      </c>
    </row>
    <row r="33" spans="1:13" ht="18" customHeight="1">
      <c r="A33" s="8">
        <v>30</v>
      </c>
      <c r="B33" s="8" t="s">
        <v>357</v>
      </c>
      <c r="C33" s="8" t="s">
        <v>143</v>
      </c>
      <c r="D33" s="8" t="s">
        <v>352</v>
      </c>
      <c r="E33" s="8" t="s">
        <v>358</v>
      </c>
      <c r="F33" s="8" t="s">
        <v>353</v>
      </c>
      <c r="G33" s="8" t="s">
        <v>354</v>
      </c>
      <c r="H33" s="8">
        <v>5990</v>
      </c>
      <c r="I33" s="8" t="s">
        <v>145</v>
      </c>
      <c r="J33" s="8" t="s">
        <v>916</v>
      </c>
      <c r="K33" s="8" t="s">
        <v>681</v>
      </c>
      <c r="L33" s="49"/>
      <c r="M33" s="2">
        <v>4</v>
      </c>
    </row>
    <row r="34" spans="1:13" ht="18" customHeight="1">
      <c r="A34" s="8">
        <v>31</v>
      </c>
      <c r="B34" s="8" t="s">
        <v>495</v>
      </c>
      <c r="C34" s="8" t="s">
        <v>143</v>
      </c>
      <c r="D34" s="8" t="s">
        <v>496</v>
      </c>
      <c r="E34" s="27" t="s">
        <v>511</v>
      </c>
      <c r="F34" s="8" t="s">
        <v>497</v>
      </c>
      <c r="G34" s="8" t="s">
        <v>68</v>
      </c>
      <c r="H34" s="8">
        <v>8520</v>
      </c>
      <c r="I34" s="8" t="s">
        <v>145</v>
      </c>
      <c r="J34" s="8" t="s">
        <v>681</v>
      </c>
      <c r="K34" s="8" t="s">
        <v>681</v>
      </c>
      <c r="L34" s="49" t="s">
        <v>1450</v>
      </c>
      <c r="M34" s="2">
        <v>1</v>
      </c>
    </row>
    <row r="35" spans="1:13" ht="18" customHeight="1">
      <c r="A35" s="8">
        <v>32</v>
      </c>
      <c r="B35" s="8" t="s">
        <v>498</v>
      </c>
      <c r="C35" s="8" t="s">
        <v>143</v>
      </c>
      <c r="D35" s="8" t="s">
        <v>499</v>
      </c>
      <c r="E35" s="27" t="s">
        <v>511</v>
      </c>
      <c r="F35" s="8" t="s">
        <v>497</v>
      </c>
      <c r="G35" s="8" t="s">
        <v>68</v>
      </c>
      <c r="H35" s="8">
        <v>8520</v>
      </c>
      <c r="I35" s="8" t="s">
        <v>145</v>
      </c>
      <c r="J35" s="8" t="s">
        <v>681</v>
      </c>
      <c r="K35" s="8" t="s">
        <v>681</v>
      </c>
      <c r="L35" s="49"/>
      <c r="M35" s="2">
        <v>2</v>
      </c>
    </row>
    <row r="36" spans="1:13" ht="18" customHeight="1">
      <c r="A36" s="8">
        <v>33</v>
      </c>
      <c r="B36" s="8" t="s">
        <v>500</v>
      </c>
      <c r="C36" s="8" t="s">
        <v>143</v>
      </c>
      <c r="D36" s="8" t="s">
        <v>501</v>
      </c>
      <c r="E36" s="27" t="s">
        <v>511</v>
      </c>
      <c r="F36" s="8" t="s">
        <v>502</v>
      </c>
      <c r="G36" s="8" t="s">
        <v>68</v>
      </c>
      <c r="H36" s="8">
        <v>8520</v>
      </c>
      <c r="I36" s="8" t="s">
        <v>145</v>
      </c>
      <c r="J36" s="8" t="s">
        <v>681</v>
      </c>
      <c r="K36" s="8" t="s">
        <v>681</v>
      </c>
      <c r="L36" s="49"/>
      <c r="M36" s="2">
        <v>3</v>
      </c>
    </row>
    <row r="37" spans="1:13" ht="18" customHeight="1">
      <c r="A37" s="8">
        <v>34</v>
      </c>
      <c r="B37" s="8" t="s">
        <v>503</v>
      </c>
      <c r="C37" s="8" t="s">
        <v>143</v>
      </c>
      <c r="D37" s="8" t="s">
        <v>504</v>
      </c>
      <c r="E37" s="27" t="s">
        <v>511</v>
      </c>
      <c r="F37" s="8" t="s">
        <v>502</v>
      </c>
      <c r="G37" s="8" t="s">
        <v>68</v>
      </c>
      <c r="H37" s="8">
        <v>8520</v>
      </c>
      <c r="I37" s="8" t="s">
        <v>145</v>
      </c>
      <c r="J37" s="8" t="s">
        <v>681</v>
      </c>
      <c r="K37" s="8" t="s">
        <v>681</v>
      </c>
      <c r="L37" s="49"/>
      <c r="M37" s="2">
        <v>4</v>
      </c>
    </row>
    <row r="38" spans="1:13" ht="18" customHeight="1">
      <c r="A38" s="8">
        <v>35</v>
      </c>
      <c r="B38" s="8" t="s">
        <v>505</v>
      </c>
      <c r="C38" s="8" t="s">
        <v>143</v>
      </c>
      <c r="D38" s="8" t="s">
        <v>504</v>
      </c>
      <c r="E38" s="27" t="s">
        <v>317</v>
      </c>
      <c r="F38" s="8" t="s">
        <v>52</v>
      </c>
      <c r="G38" s="8" t="s">
        <v>68</v>
      </c>
      <c r="H38" s="8">
        <v>8190</v>
      </c>
      <c r="I38" s="8" t="s">
        <v>145</v>
      </c>
      <c r="J38" s="8" t="s">
        <v>681</v>
      </c>
      <c r="K38" s="8" t="s">
        <v>681</v>
      </c>
      <c r="L38" s="49"/>
      <c r="M38" s="2">
        <v>5</v>
      </c>
    </row>
    <row r="39" spans="1:13" ht="18" customHeight="1">
      <c r="A39" s="8">
        <v>36</v>
      </c>
      <c r="B39" s="8" t="s">
        <v>506</v>
      </c>
      <c r="C39" s="8" t="s">
        <v>143</v>
      </c>
      <c r="D39" s="8" t="s">
        <v>504</v>
      </c>
      <c r="E39" s="27" t="s">
        <v>317</v>
      </c>
      <c r="F39" s="8" t="s">
        <v>52</v>
      </c>
      <c r="G39" s="8" t="s">
        <v>68</v>
      </c>
      <c r="H39" s="8">
        <v>8190</v>
      </c>
      <c r="I39" s="8" t="s">
        <v>145</v>
      </c>
      <c r="J39" s="8" t="s">
        <v>681</v>
      </c>
      <c r="K39" s="8" t="s">
        <v>681</v>
      </c>
      <c r="L39" s="49"/>
      <c r="M39" s="2">
        <v>6</v>
      </c>
    </row>
    <row r="40" spans="1:13" ht="18" customHeight="1">
      <c r="A40" s="8">
        <v>37</v>
      </c>
      <c r="B40" s="8" t="s">
        <v>507</v>
      </c>
      <c r="C40" s="8" t="s">
        <v>143</v>
      </c>
      <c r="D40" s="8" t="s">
        <v>504</v>
      </c>
      <c r="E40" s="27" t="s">
        <v>317</v>
      </c>
      <c r="F40" s="8" t="s">
        <v>52</v>
      </c>
      <c r="G40" s="8" t="s">
        <v>68</v>
      </c>
      <c r="H40" s="8">
        <v>8190</v>
      </c>
      <c r="I40" s="8" t="s">
        <v>145</v>
      </c>
      <c r="J40" s="8" t="s">
        <v>681</v>
      </c>
      <c r="K40" s="8" t="s">
        <v>681</v>
      </c>
      <c r="L40" s="49"/>
      <c r="M40" s="2">
        <v>7</v>
      </c>
    </row>
    <row r="41" spans="1:13" ht="18" customHeight="1">
      <c r="A41" s="8">
        <v>38</v>
      </c>
      <c r="B41" s="8" t="s">
        <v>508</v>
      </c>
      <c r="C41" s="8" t="s">
        <v>143</v>
      </c>
      <c r="D41" s="8" t="s">
        <v>504</v>
      </c>
      <c r="E41" s="27" t="s">
        <v>317</v>
      </c>
      <c r="F41" s="8" t="s">
        <v>52</v>
      </c>
      <c r="G41" s="8" t="s">
        <v>68</v>
      </c>
      <c r="H41" s="8">
        <v>8190</v>
      </c>
      <c r="I41" s="8" t="s">
        <v>145</v>
      </c>
      <c r="J41" s="8" t="s">
        <v>681</v>
      </c>
      <c r="K41" s="8" t="s">
        <v>681</v>
      </c>
      <c r="L41" s="49"/>
      <c r="M41" s="2">
        <v>8</v>
      </c>
    </row>
    <row r="42" spans="1:13" ht="18" customHeight="1">
      <c r="A42" s="8">
        <v>39</v>
      </c>
      <c r="B42" s="8" t="s">
        <v>509</v>
      </c>
      <c r="C42" s="8" t="s">
        <v>143</v>
      </c>
      <c r="D42" s="8" t="s">
        <v>504</v>
      </c>
      <c r="E42" s="27" t="s">
        <v>317</v>
      </c>
      <c r="F42" s="8" t="s">
        <v>52</v>
      </c>
      <c r="G42" s="8" t="s">
        <v>68</v>
      </c>
      <c r="H42" s="8">
        <v>8190</v>
      </c>
      <c r="I42" s="8" t="s">
        <v>145</v>
      </c>
      <c r="J42" s="8" t="s">
        <v>681</v>
      </c>
      <c r="K42" s="8" t="s">
        <v>681</v>
      </c>
      <c r="L42" s="49"/>
      <c r="M42" s="2">
        <v>9</v>
      </c>
    </row>
    <row r="43" spans="1:13" ht="18" customHeight="1">
      <c r="A43" s="8">
        <v>40</v>
      </c>
      <c r="B43" s="8" t="s">
        <v>510</v>
      </c>
      <c r="C43" s="8" t="s">
        <v>143</v>
      </c>
      <c r="D43" s="8" t="s">
        <v>504</v>
      </c>
      <c r="E43" s="27" t="s">
        <v>317</v>
      </c>
      <c r="F43" s="8" t="s">
        <v>52</v>
      </c>
      <c r="G43" s="8" t="s">
        <v>68</v>
      </c>
      <c r="H43" s="8">
        <v>8190</v>
      </c>
      <c r="I43" s="8" t="s">
        <v>145</v>
      </c>
      <c r="J43" s="8" t="s">
        <v>681</v>
      </c>
      <c r="K43" s="8" t="s">
        <v>681</v>
      </c>
      <c r="L43" s="49"/>
      <c r="M43" s="2">
        <v>10</v>
      </c>
    </row>
  </sheetData>
  <mergeCells count="6">
    <mergeCell ref="L30:L33"/>
    <mergeCell ref="L34:L43"/>
    <mergeCell ref="A1:B1"/>
    <mergeCell ref="A2:K2"/>
    <mergeCell ref="L4:L19"/>
    <mergeCell ref="L20:L2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1"/>
  <sheetViews>
    <sheetView workbookViewId="0" topLeftCell="A1">
      <selection activeCell="K3" sqref="K3"/>
    </sheetView>
  </sheetViews>
  <sheetFormatPr defaultColWidth="9.00390625" defaultRowHeight="14.25"/>
  <cols>
    <col min="1" max="1" width="6.125" style="2" customWidth="1"/>
    <col min="2" max="2" width="11.75390625" style="2" customWidth="1"/>
    <col min="3" max="3" width="7.25390625" style="2" customWidth="1"/>
    <col min="4" max="4" width="13.00390625" style="2" customWidth="1"/>
    <col min="5" max="5" width="23.125" style="2" customWidth="1"/>
    <col min="6" max="6" width="10.625" style="2" customWidth="1"/>
    <col min="7" max="7" width="8.25390625" style="2" customWidth="1"/>
    <col min="8" max="8" width="11.50390625" style="2" customWidth="1"/>
    <col min="9" max="9" width="10.875" style="2" customWidth="1"/>
    <col min="10" max="10" width="10.25390625" style="2" customWidth="1"/>
    <col min="11" max="11" width="15.00390625" style="2" customWidth="1"/>
    <col min="12" max="16384" width="9.00390625" style="2" customWidth="1"/>
  </cols>
  <sheetData>
    <row r="1" spans="1:2" ht="20.25">
      <c r="A1" s="46" t="s">
        <v>734</v>
      </c>
      <c r="B1" s="46"/>
    </row>
    <row r="2" spans="1:11" ht="45" customHeight="1">
      <c r="A2" s="50" t="s">
        <v>1445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3" customHeight="1">
      <c r="A3" s="4" t="s">
        <v>789</v>
      </c>
      <c r="B3" s="4" t="s">
        <v>790</v>
      </c>
      <c r="C3" s="4" t="s">
        <v>791</v>
      </c>
      <c r="D3" s="4" t="s">
        <v>792</v>
      </c>
      <c r="E3" s="4" t="s">
        <v>793</v>
      </c>
      <c r="F3" s="4" t="s">
        <v>794</v>
      </c>
      <c r="G3" s="4" t="s">
        <v>795</v>
      </c>
      <c r="H3" s="4" t="s">
        <v>796</v>
      </c>
      <c r="I3" s="4" t="s">
        <v>797</v>
      </c>
      <c r="J3" s="4" t="s">
        <v>798</v>
      </c>
      <c r="K3" s="4" t="s">
        <v>799</v>
      </c>
    </row>
    <row r="4" spans="1:13" ht="18" customHeight="1">
      <c r="A4" s="18">
        <v>1</v>
      </c>
      <c r="B4" s="18" t="s">
        <v>1220</v>
      </c>
      <c r="C4" s="18" t="s">
        <v>953</v>
      </c>
      <c r="D4" s="19" t="s">
        <v>748</v>
      </c>
      <c r="E4" s="20" t="s">
        <v>749</v>
      </c>
      <c r="F4" s="20">
        <v>10480</v>
      </c>
      <c r="G4" s="18" t="s">
        <v>773</v>
      </c>
      <c r="H4" s="18" t="s">
        <v>1016</v>
      </c>
      <c r="I4" s="15" t="s">
        <v>880</v>
      </c>
      <c r="J4" s="15">
        <v>12</v>
      </c>
      <c r="K4" s="18">
        <f>VLOOKUP(B4:B258,'[1]查询明细'!$E:$K,7,0)-2130.2</f>
        <v>118696.1</v>
      </c>
      <c r="L4" s="49" t="s">
        <v>788</v>
      </c>
      <c r="M4" s="2">
        <v>1</v>
      </c>
    </row>
    <row r="5" spans="1:13" ht="18" customHeight="1">
      <c r="A5" s="18">
        <v>2</v>
      </c>
      <c r="B5" s="18" t="s">
        <v>1221</v>
      </c>
      <c r="C5" s="18" t="s">
        <v>953</v>
      </c>
      <c r="D5" s="19" t="s">
        <v>748</v>
      </c>
      <c r="E5" s="20" t="s">
        <v>749</v>
      </c>
      <c r="F5" s="20">
        <v>10480</v>
      </c>
      <c r="G5" s="18" t="s">
        <v>773</v>
      </c>
      <c r="H5" s="18" t="s">
        <v>1016</v>
      </c>
      <c r="I5" s="15" t="s">
        <v>882</v>
      </c>
      <c r="J5" s="15">
        <v>12</v>
      </c>
      <c r="K5" s="18">
        <f>VLOOKUP(B5:B259,'[1]查询明细'!$E:$K,7,0)-2018</f>
        <v>123354.4</v>
      </c>
      <c r="L5" s="49"/>
      <c r="M5" s="2">
        <v>2</v>
      </c>
    </row>
    <row r="6" spans="1:13" ht="18" customHeight="1">
      <c r="A6" s="18">
        <v>3</v>
      </c>
      <c r="B6" s="18" t="s">
        <v>1222</v>
      </c>
      <c r="C6" s="18" t="s">
        <v>953</v>
      </c>
      <c r="D6" s="19" t="s">
        <v>748</v>
      </c>
      <c r="E6" s="20" t="s">
        <v>749</v>
      </c>
      <c r="F6" s="20">
        <v>10480</v>
      </c>
      <c r="G6" s="18" t="s">
        <v>773</v>
      </c>
      <c r="H6" s="18" t="s">
        <v>1016</v>
      </c>
      <c r="I6" s="15" t="s">
        <v>882</v>
      </c>
      <c r="J6" s="15">
        <v>12</v>
      </c>
      <c r="K6" s="18">
        <f>VLOOKUP(B6:B260,'[1]查询明细'!$E:$K,7,0)-2375</f>
        <v>108052.4</v>
      </c>
      <c r="L6" s="49"/>
      <c r="M6" s="2">
        <v>3</v>
      </c>
    </row>
    <row r="7" spans="1:13" ht="18" customHeight="1">
      <c r="A7" s="18">
        <v>4</v>
      </c>
      <c r="B7" s="18" t="s">
        <v>1223</v>
      </c>
      <c r="C7" s="18" t="s">
        <v>953</v>
      </c>
      <c r="D7" s="19" t="s">
        <v>748</v>
      </c>
      <c r="E7" s="20" t="s">
        <v>749</v>
      </c>
      <c r="F7" s="20">
        <v>10480</v>
      </c>
      <c r="G7" s="18" t="s">
        <v>773</v>
      </c>
      <c r="H7" s="18" t="s">
        <v>1016</v>
      </c>
      <c r="I7" s="15" t="s">
        <v>882</v>
      </c>
      <c r="J7" s="15">
        <v>12</v>
      </c>
      <c r="K7" s="18">
        <f>VLOOKUP(B7:B261,'[1]查询明细'!$E:$K,7,0)-2185.8</f>
        <v>126802</v>
      </c>
      <c r="L7" s="49"/>
      <c r="M7" s="2">
        <v>4</v>
      </c>
    </row>
    <row r="8" spans="1:13" ht="18" customHeight="1">
      <c r="A8" s="18">
        <v>5</v>
      </c>
      <c r="B8" s="18" t="s">
        <v>1224</v>
      </c>
      <c r="C8" s="18" t="s">
        <v>953</v>
      </c>
      <c r="D8" s="19" t="s">
        <v>748</v>
      </c>
      <c r="E8" s="20" t="s">
        <v>749</v>
      </c>
      <c r="F8" s="20">
        <v>10480</v>
      </c>
      <c r="G8" s="18" t="s">
        <v>773</v>
      </c>
      <c r="H8" s="18" t="s">
        <v>1016</v>
      </c>
      <c r="I8" s="15" t="s">
        <v>882</v>
      </c>
      <c r="J8" s="15">
        <v>12</v>
      </c>
      <c r="K8" s="18">
        <f>VLOOKUP(B8:B262,'[1]查询明细'!$E:$K,7,0)-2143.4</f>
        <v>125430.20000000001</v>
      </c>
      <c r="L8" s="49"/>
      <c r="M8" s="2">
        <v>5</v>
      </c>
    </row>
    <row r="9" spans="1:13" ht="18" customHeight="1">
      <c r="A9" s="18">
        <v>6</v>
      </c>
      <c r="B9" s="18" t="s">
        <v>1225</v>
      </c>
      <c r="C9" s="18" t="s">
        <v>953</v>
      </c>
      <c r="D9" s="19" t="s">
        <v>748</v>
      </c>
      <c r="E9" s="20" t="s">
        <v>749</v>
      </c>
      <c r="F9" s="20">
        <v>10480</v>
      </c>
      <c r="G9" s="18" t="s">
        <v>773</v>
      </c>
      <c r="H9" s="18" t="s">
        <v>1016</v>
      </c>
      <c r="I9" s="15" t="s">
        <v>1226</v>
      </c>
      <c r="J9" s="15">
        <v>12</v>
      </c>
      <c r="K9" s="18">
        <f>VLOOKUP(B9:B263,'[1]查询明细'!$E:$K,7,0)-2202.8</f>
        <v>117171.4</v>
      </c>
      <c r="L9" s="49"/>
      <c r="M9" s="2">
        <v>6</v>
      </c>
    </row>
    <row r="10" spans="1:13" ht="18" customHeight="1">
      <c r="A10" s="18">
        <v>7</v>
      </c>
      <c r="B10" s="18" t="s">
        <v>1227</v>
      </c>
      <c r="C10" s="18" t="s">
        <v>953</v>
      </c>
      <c r="D10" s="19" t="s">
        <v>748</v>
      </c>
      <c r="E10" s="20" t="s">
        <v>749</v>
      </c>
      <c r="F10" s="20">
        <v>10480</v>
      </c>
      <c r="G10" s="18" t="s">
        <v>773</v>
      </c>
      <c r="H10" s="18" t="s">
        <v>1016</v>
      </c>
      <c r="I10" s="15" t="s">
        <v>1228</v>
      </c>
      <c r="J10" s="15">
        <v>12</v>
      </c>
      <c r="K10" s="18">
        <f>VLOOKUP(B10:B264,'[1]查询明细'!$E:$K,7,0)-2224.6</f>
        <v>104631.79999999999</v>
      </c>
      <c r="L10" s="49"/>
      <c r="M10" s="2">
        <v>7</v>
      </c>
    </row>
    <row r="11" spans="1:13" ht="18" customHeight="1">
      <c r="A11" s="18">
        <v>8</v>
      </c>
      <c r="B11" s="18" t="s">
        <v>1229</v>
      </c>
      <c r="C11" s="18" t="s">
        <v>953</v>
      </c>
      <c r="D11" s="19" t="s">
        <v>748</v>
      </c>
      <c r="E11" s="20" t="s">
        <v>749</v>
      </c>
      <c r="F11" s="20">
        <v>10480</v>
      </c>
      <c r="G11" s="18" t="s">
        <v>773</v>
      </c>
      <c r="H11" s="18" t="s">
        <v>1016</v>
      </c>
      <c r="I11" s="15" t="s">
        <v>1228</v>
      </c>
      <c r="J11" s="15">
        <v>12</v>
      </c>
      <c r="K11" s="18">
        <f>VLOOKUP(B11:B265,'[1]查询明细'!$E:$K,7,0)-2347</f>
        <v>126902.2</v>
      </c>
      <c r="L11" s="49"/>
      <c r="M11" s="2">
        <v>8</v>
      </c>
    </row>
    <row r="12" spans="1:13" ht="18" customHeight="1">
      <c r="A12" s="18">
        <v>9</v>
      </c>
      <c r="B12" s="18" t="s">
        <v>1230</v>
      </c>
      <c r="C12" s="18" t="s">
        <v>953</v>
      </c>
      <c r="D12" s="19" t="s">
        <v>748</v>
      </c>
      <c r="E12" s="20" t="s">
        <v>749</v>
      </c>
      <c r="F12" s="20">
        <v>10480</v>
      </c>
      <c r="G12" s="18" t="s">
        <v>773</v>
      </c>
      <c r="H12" s="18" t="s">
        <v>1016</v>
      </c>
      <c r="I12" s="15" t="s">
        <v>1228</v>
      </c>
      <c r="J12" s="15">
        <v>12</v>
      </c>
      <c r="K12" s="18" t="str">
        <f>VLOOKUP(B12:B266,'[1]查询明细'!$E:$K,7,0)</f>
        <v>100199.5</v>
      </c>
      <c r="L12" s="49"/>
      <c r="M12" s="2">
        <v>9</v>
      </c>
    </row>
    <row r="13" spans="1:13" ht="18" customHeight="1">
      <c r="A13" s="18">
        <v>10</v>
      </c>
      <c r="B13" s="18" t="s">
        <v>1231</v>
      </c>
      <c r="C13" s="18" t="s">
        <v>953</v>
      </c>
      <c r="D13" s="19" t="s">
        <v>748</v>
      </c>
      <c r="E13" s="20" t="s">
        <v>749</v>
      </c>
      <c r="F13" s="20">
        <v>10480</v>
      </c>
      <c r="G13" s="18" t="s">
        <v>773</v>
      </c>
      <c r="H13" s="18" t="s">
        <v>1016</v>
      </c>
      <c r="I13" s="15" t="s">
        <v>1226</v>
      </c>
      <c r="J13" s="15">
        <v>12</v>
      </c>
      <c r="K13" s="18" t="str">
        <f>VLOOKUP(B13:B267,'[1]查询明细'!$E:$K,7,0)</f>
        <v>100441.5</v>
      </c>
      <c r="L13" s="49"/>
      <c r="M13" s="2">
        <v>10</v>
      </c>
    </row>
    <row r="14" spans="1:13" ht="18" customHeight="1">
      <c r="A14" s="18">
        <v>11</v>
      </c>
      <c r="B14" s="18" t="s">
        <v>1232</v>
      </c>
      <c r="C14" s="18" t="s">
        <v>953</v>
      </c>
      <c r="D14" s="19" t="s">
        <v>1017</v>
      </c>
      <c r="E14" s="20" t="s">
        <v>746</v>
      </c>
      <c r="F14" s="20">
        <v>10700</v>
      </c>
      <c r="G14" s="18" t="s">
        <v>773</v>
      </c>
      <c r="H14" s="18" t="s">
        <v>1016</v>
      </c>
      <c r="I14" s="15" t="s">
        <v>882</v>
      </c>
      <c r="J14" s="15">
        <v>12</v>
      </c>
      <c r="K14" s="18" t="str">
        <f>VLOOKUP(B14:B268,'[1]查询明细'!$E:$K,7,0)</f>
        <v>103127.7</v>
      </c>
      <c r="L14" s="49"/>
      <c r="M14" s="2">
        <v>11</v>
      </c>
    </row>
    <row r="15" spans="1:13" ht="18" customHeight="1">
      <c r="A15" s="18">
        <v>12</v>
      </c>
      <c r="B15" s="18" t="s">
        <v>1233</v>
      </c>
      <c r="C15" s="18" t="s">
        <v>953</v>
      </c>
      <c r="D15" s="19" t="s">
        <v>748</v>
      </c>
      <c r="E15" s="20" t="s">
        <v>749</v>
      </c>
      <c r="F15" s="20">
        <v>10480</v>
      </c>
      <c r="G15" s="18" t="s">
        <v>773</v>
      </c>
      <c r="H15" s="18" t="s">
        <v>1016</v>
      </c>
      <c r="I15" s="15" t="s">
        <v>1234</v>
      </c>
      <c r="J15" s="15">
        <v>12</v>
      </c>
      <c r="K15" s="18" t="str">
        <f>VLOOKUP(B15:B269,'[1]查询明细'!$E:$K,7,0)</f>
        <v>82480.05</v>
      </c>
      <c r="L15" s="49"/>
      <c r="M15" s="2">
        <v>12</v>
      </c>
    </row>
    <row r="16" spans="1:13" ht="18" customHeight="1">
      <c r="A16" s="18">
        <v>13</v>
      </c>
      <c r="B16" s="18" t="s">
        <v>1235</v>
      </c>
      <c r="C16" s="18" t="s">
        <v>953</v>
      </c>
      <c r="D16" s="19" t="s">
        <v>748</v>
      </c>
      <c r="E16" s="20" t="s">
        <v>749</v>
      </c>
      <c r="F16" s="20">
        <v>10480</v>
      </c>
      <c r="G16" s="18" t="s">
        <v>773</v>
      </c>
      <c r="H16" s="18" t="s">
        <v>1016</v>
      </c>
      <c r="I16" s="15" t="s">
        <v>1236</v>
      </c>
      <c r="J16" s="15">
        <v>12</v>
      </c>
      <c r="K16" s="18" t="str">
        <f>VLOOKUP(B16:B270,'[1]查询明细'!$E:$K,7,0)</f>
        <v>80128.55</v>
      </c>
      <c r="L16" s="49"/>
      <c r="M16" s="2">
        <v>13</v>
      </c>
    </row>
    <row r="17" spans="1:13" ht="18" customHeight="1">
      <c r="A17" s="18">
        <v>14</v>
      </c>
      <c r="B17" s="18" t="s">
        <v>1237</v>
      </c>
      <c r="C17" s="18" t="s">
        <v>953</v>
      </c>
      <c r="D17" s="19" t="s">
        <v>748</v>
      </c>
      <c r="E17" s="20" t="s">
        <v>749</v>
      </c>
      <c r="F17" s="20">
        <v>10480</v>
      </c>
      <c r="G17" s="18" t="s">
        <v>773</v>
      </c>
      <c r="H17" s="18" t="s">
        <v>1016</v>
      </c>
      <c r="I17" s="15" t="s">
        <v>1236</v>
      </c>
      <c r="J17" s="15">
        <v>12</v>
      </c>
      <c r="K17" s="18" t="str">
        <f>VLOOKUP(B17:B271,'[1]查询明细'!$E:$K,7,0)</f>
        <v>88781.15</v>
      </c>
      <c r="L17" s="49"/>
      <c r="M17" s="2">
        <v>14</v>
      </c>
    </row>
    <row r="18" spans="1:13" ht="18" customHeight="1">
      <c r="A18" s="18">
        <v>15</v>
      </c>
      <c r="B18" s="18" t="s">
        <v>1238</v>
      </c>
      <c r="C18" s="18" t="s">
        <v>953</v>
      </c>
      <c r="D18" s="19" t="s">
        <v>748</v>
      </c>
      <c r="E18" s="20" t="s">
        <v>749</v>
      </c>
      <c r="F18" s="20">
        <v>10480</v>
      </c>
      <c r="G18" s="18" t="s">
        <v>773</v>
      </c>
      <c r="H18" s="18" t="s">
        <v>1016</v>
      </c>
      <c r="I18" s="15" t="s">
        <v>1236</v>
      </c>
      <c r="J18" s="15">
        <v>12</v>
      </c>
      <c r="K18" s="18" t="str">
        <f>VLOOKUP(B18:B272,'[1]查询明细'!$E:$K,7,0)</f>
        <v>85698.9</v>
      </c>
      <c r="L18" s="49"/>
      <c r="M18" s="2">
        <v>15</v>
      </c>
    </row>
    <row r="19" spans="1:13" ht="18" customHeight="1">
      <c r="A19" s="18">
        <v>16</v>
      </c>
      <c r="B19" s="18" t="s">
        <v>1239</v>
      </c>
      <c r="C19" s="18" t="s">
        <v>953</v>
      </c>
      <c r="D19" s="19" t="s">
        <v>748</v>
      </c>
      <c r="E19" s="20" t="s">
        <v>749</v>
      </c>
      <c r="F19" s="20">
        <v>10480</v>
      </c>
      <c r="G19" s="18" t="s">
        <v>773</v>
      </c>
      <c r="H19" s="18" t="s">
        <v>1016</v>
      </c>
      <c r="I19" s="15" t="s">
        <v>1236</v>
      </c>
      <c r="J19" s="15">
        <v>12</v>
      </c>
      <c r="K19" s="18" t="str">
        <f>VLOOKUP(B19:B273,'[1]查询明细'!$E:$K,7,0)</f>
        <v>87137.55</v>
      </c>
      <c r="L19" s="49"/>
      <c r="M19" s="2">
        <v>16</v>
      </c>
    </row>
    <row r="20" spans="1:13" ht="18" customHeight="1">
      <c r="A20" s="18">
        <v>17</v>
      </c>
      <c r="B20" s="18" t="s">
        <v>1240</v>
      </c>
      <c r="C20" s="18" t="s">
        <v>953</v>
      </c>
      <c r="D20" s="19" t="s">
        <v>1017</v>
      </c>
      <c r="E20" s="20" t="s">
        <v>746</v>
      </c>
      <c r="F20" s="20">
        <v>10700</v>
      </c>
      <c r="G20" s="18" t="s">
        <v>773</v>
      </c>
      <c r="H20" s="18" t="s">
        <v>1016</v>
      </c>
      <c r="I20" s="15" t="s">
        <v>1241</v>
      </c>
      <c r="J20" s="15">
        <v>12</v>
      </c>
      <c r="K20" s="18" t="str">
        <f>VLOOKUP(B20:B274,'[1]查询明细'!$E:$K,7,0)</f>
        <v>45471</v>
      </c>
      <c r="L20" s="49"/>
      <c r="M20" s="2">
        <v>17</v>
      </c>
    </row>
    <row r="21" spans="1:13" ht="18" customHeight="1">
      <c r="A21" s="18">
        <v>18</v>
      </c>
      <c r="B21" s="18" t="s">
        <v>1242</v>
      </c>
      <c r="C21" s="18" t="s">
        <v>953</v>
      </c>
      <c r="D21" s="19" t="s">
        <v>748</v>
      </c>
      <c r="E21" s="20" t="s">
        <v>749</v>
      </c>
      <c r="F21" s="20">
        <v>10480</v>
      </c>
      <c r="G21" s="18" t="s">
        <v>773</v>
      </c>
      <c r="H21" s="18" t="s">
        <v>1016</v>
      </c>
      <c r="I21" s="15" t="s">
        <v>1241</v>
      </c>
      <c r="J21" s="15">
        <v>12</v>
      </c>
      <c r="K21" s="18" t="str">
        <f>VLOOKUP(B21:B275,'[1]查询明细'!$E:$K,7,0)</f>
        <v>87473.25</v>
      </c>
      <c r="L21" s="49"/>
      <c r="M21" s="2">
        <v>18</v>
      </c>
    </row>
    <row r="22" spans="1:13" ht="18" customHeight="1">
      <c r="A22" s="18">
        <v>19</v>
      </c>
      <c r="B22" s="18" t="s">
        <v>1243</v>
      </c>
      <c r="C22" s="18" t="s">
        <v>953</v>
      </c>
      <c r="D22" s="19" t="s">
        <v>1018</v>
      </c>
      <c r="E22" s="20" t="s">
        <v>746</v>
      </c>
      <c r="F22" s="20">
        <v>10480</v>
      </c>
      <c r="G22" s="18" t="s">
        <v>773</v>
      </c>
      <c r="H22" s="18" t="s">
        <v>1016</v>
      </c>
      <c r="I22" s="15" t="s">
        <v>1244</v>
      </c>
      <c r="J22" s="15">
        <v>12</v>
      </c>
      <c r="K22" s="18" t="str">
        <f>VLOOKUP(B22:B276,'[1]查询明细'!$E:$K,7,0)</f>
        <v>72992.9</v>
      </c>
      <c r="L22" s="49"/>
      <c r="M22" s="2">
        <v>19</v>
      </c>
    </row>
    <row r="23" spans="1:13" ht="18" customHeight="1">
      <c r="A23" s="18">
        <v>20</v>
      </c>
      <c r="B23" s="18" t="s">
        <v>1245</v>
      </c>
      <c r="C23" s="18" t="s">
        <v>953</v>
      </c>
      <c r="D23" s="19" t="s">
        <v>1018</v>
      </c>
      <c r="E23" s="20" t="s">
        <v>746</v>
      </c>
      <c r="F23" s="20">
        <v>10480</v>
      </c>
      <c r="G23" s="18" t="s">
        <v>773</v>
      </c>
      <c r="H23" s="18" t="s">
        <v>1016</v>
      </c>
      <c r="I23" s="15" t="s">
        <v>1241</v>
      </c>
      <c r="J23" s="15">
        <v>12</v>
      </c>
      <c r="K23" s="18" t="str">
        <f>VLOOKUP(B23:B277,'[1]查询明细'!$E:$K,7,0)</f>
        <v>62028</v>
      </c>
      <c r="L23" s="49"/>
      <c r="M23" s="2">
        <v>20</v>
      </c>
    </row>
    <row r="24" spans="1:13" ht="18" customHeight="1">
      <c r="A24" s="18">
        <v>21</v>
      </c>
      <c r="B24" s="18" t="s">
        <v>1246</v>
      </c>
      <c r="C24" s="18" t="s">
        <v>953</v>
      </c>
      <c r="D24" s="19" t="s">
        <v>748</v>
      </c>
      <c r="E24" s="20" t="s">
        <v>749</v>
      </c>
      <c r="F24" s="20">
        <v>10480</v>
      </c>
      <c r="G24" s="18" t="s">
        <v>773</v>
      </c>
      <c r="H24" s="18" t="s">
        <v>1016</v>
      </c>
      <c r="I24" s="15" t="s">
        <v>1234</v>
      </c>
      <c r="J24" s="15">
        <v>12</v>
      </c>
      <c r="K24" s="18">
        <f>VLOOKUP(B24:B278,'[1]查询明细'!$E:$K,7,0)-2089.2</f>
        <v>102928.90000000001</v>
      </c>
      <c r="L24" s="49"/>
      <c r="M24" s="2">
        <v>21</v>
      </c>
    </row>
    <row r="25" spans="1:13" ht="18" customHeight="1">
      <c r="A25" s="18">
        <v>22</v>
      </c>
      <c r="B25" s="18" t="s">
        <v>1247</v>
      </c>
      <c r="C25" s="18" t="s">
        <v>953</v>
      </c>
      <c r="D25" s="19" t="s">
        <v>1017</v>
      </c>
      <c r="E25" s="20" t="s">
        <v>746</v>
      </c>
      <c r="F25" s="20">
        <v>10700</v>
      </c>
      <c r="G25" s="18" t="s">
        <v>773</v>
      </c>
      <c r="H25" s="18" t="s">
        <v>1016</v>
      </c>
      <c r="I25" s="15" t="s">
        <v>1234</v>
      </c>
      <c r="J25" s="15">
        <v>12</v>
      </c>
      <c r="K25" s="18" t="str">
        <f>VLOOKUP(B25:B279,'[1]查询明细'!$E:$K,7,0)</f>
        <v>57520.6</v>
      </c>
      <c r="L25" s="49"/>
      <c r="M25" s="2">
        <v>22</v>
      </c>
    </row>
    <row r="26" spans="1:13" ht="18" customHeight="1">
      <c r="A26" s="18">
        <v>23</v>
      </c>
      <c r="B26" s="18" t="s">
        <v>1248</v>
      </c>
      <c r="C26" s="18" t="s">
        <v>953</v>
      </c>
      <c r="D26" s="19" t="s">
        <v>1018</v>
      </c>
      <c r="E26" s="20" t="s">
        <v>746</v>
      </c>
      <c r="F26" s="20">
        <v>10480</v>
      </c>
      <c r="G26" s="18" t="s">
        <v>773</v>
      </c>
      <c r="H26" s="18" t="s">
        <v>1016</v>
      </c>
      <c r="I26" s="15" t="s">
        <v>1244</v>
      </c>
      <c r="J26" s="15">
        <v>12</v>
      </c>
      <c r="K26" s="18" t="str">
        <f>VLOOKUP(B26:B280,'[1]查询明细'!$E:$K,7,0)</f>
        <v>70653.5</v>
      </c>
      <c r="L26" s="49"/>
      <c r="M26" s="2">
        <v>23</v>
      </c>
    </row>
    <row r="27" spans="1:13" ht="18" customHeight="1">
      <c r="A27" s="18">
        <v>24</v>
      </c>
      <c r="B27" s="21" t="s">
        <v>1249</v>
      </c>
      <c r="C27" s="18" t="s">
        <v>953</v>
      </c>
      <c r="D27" s="22" t="s">
        <v>1018</v>
      </c>
      <c r="E27" s="20" t="s">
        <v>746</v>
      </c>
      <c r="F27" s="20">
        <v>10480</v>
      </c>
      <c r="G27" s="18" t="s">
        <v>773</v>
      </c>
      <c r="H27" s="18" t="s">
        <v>1016</v>
      </c>
      <c r="I27" s="15" t="s">
        <v>882</v>
      </c>
      <c r="J27" s="15">
        <v>12</v>
      </c>
      <c r="K27" s="18" t="str">
        <f>VLOOKUP(B27:B281,'[1]查询明细'!$E:$K,7,0)</f>
        <v>73974.15</v>
      </c>
      <c r="L27" s="49"/>
      <c r="M27" s="2">
        <v>24</v>
      </c>
    </row>
    <row r="28" spans="1:13" ht="18" customHeight="1">
      <c r="A28" s="18">
        <v>25</v>
      </c>
      <c r="B28" s="18" t="s">
        <v>1250</v>
      </c>
      <c r="C28" s="18" t="s">
        <v>953</v>
      </c>
      <c r="D28" s="19" t="s">
        <v>1018</v>
      </c>
      <c r="E28" s="20" t="s">
        <v>746</v>
      </c>
      <c r="F28" s="20">
        <v>10480</v>
      </c>
      <c r="G28" s="18" t="s">
        <v>773</v>
      </c>
      <c r="H28" s="18" t="s">
        <v>1016</v>
      </c>
      <c r="I28" s="15" t="s">
        <v>1241</v>
      </c>
      <c r="J28" s="15">
        <v>12</v>
      </c>
      <c r="K28" s="18" t="str">
        <f>VLOOKUP(B28:B282,'[1]查询明细'!$E:$K,7,0)</f>
        <v>72848.65</v>
      </c>
      <c r="L28" s="49"/>
      <c r="M28" s="2">
        <v>25</v>
      </c>
    </row>
    <row r="29" spans="1:13" ht="18" customHeight="1">
      <c r="A29" s="18">
        <v>26</v>
      </c>
      <c r="B29" s="18" t="s">
        <v>1251</v>
      </c>
      <c r="C29" s="18" t="s">
        <v>953</v>
      </c>
      <c r="D29" s="19" t="s">
        <v>748</v>
      </c>
      <c r="E29" s="20" t="s">
        <v>749</v>
      </c>
      <c r="F29" s="20">
        <v>10480</v>
      </c>
      <c r="G29" s="18" t="s">
        <v>773</v>
      </c>
      <c r="H29" s="18" t="s">
        <v>1016</v>
      </c>
      <c r="I29" s="15" t="s">
        <v>1241</v>
      </c>
      <c r="J29" s="15">
        <v>12</v>
      </c>
      <c r="K29" s="18" t="str">
        <f>VLOOKUP(B29:B283,'[1]查询明细'!$E:$K,7,0)</f>
        <v>86432.7</v>
      </c>
      <c r="L29" s="49"/>
      <c r="M29" s="2">
        <v>26</v>
      </c>
    </row>
    <row r="30" spans="1:13" ht="18" customHeight="1">
      <c r="A30" s="18">
        <v>27</v>
      </c>
      <c r="B30" s="18" t="s">
        <v>1252</v>
      </c>
      <c r="C30" s="18" t="s">
        <v>953</v>
      </c>
      <c r="D30" s="19" t="s">
        <v>1018</v>
      </c>
      <c r="E30" s="20" t="s">
        <v>746</v>
      </c>
      <c r="F30" s="20">
        <v>10480</v>
      </c>
      <c r="G30" s="18" t="s">
        <v>773</v>
      </c>
      <c r="H30" s="18" t="s">
        <v>1016</v>
      </c>
      <c r="I30" s="15" t="s">
        <v>1241</v>
      </c>
      <c r="J30" s="15">
        <v>12</v>
      </c>
      <c r="K30" s="18" t="str">
        <f>VLOOKUP(B30:B284,'[1]查询明细'!$E:$K,7,0)</f>
        <v>67687.8</v>
      </c>
      <c r="L30" s="49"/>
      <c r="M30" s="2">
        <v>27</v>
      </c>
    </row>
    <row r="31" spans="1:13" ht="18" customHeight="1">
      <c r="A31" s="18">
        <v>28</v>
      </c>
      <c r="B31" s="18" t="s">
        <v>1253</v>
      </c>
      <c r="C31" s="18" t="s">
        <v>953</v>
      </c>
      <c r="D31" s="19" t="s">
        <v>748</v>
      </c>
      <c r="E31" s="20" t="s">
        <v>749</v>
      </c>
      <c r="F31" s="20">
        <v>10480</v>
      </c>
      <c r="G31" s="18" t="s">
        <v>773</v>
      </c>
      <c r="H31" s="18" t="s">
        <v>1016</v>
      </c>
      <c r="I31" s="15" t="s">
        <v>1241</v>
      </c>
      <c r="J31" s="15">
        <v>12</v>
      </c>
      <c r="K31" s="18" t="str">
        <f>VLOOKUP(B31:B285,'[1]查询明细'!$E:$K,7,0)</f>
        <v>80567.35</v>
      </c>
      <c r="L31" s="49"/>
      <c r="M31" s="2">
        <v>28</v>
      </c>
    </row>
    <row r="32" spans="1:13" ht="18" customHeight="1">
      <c r="A32" s="18">
        <v>29</v>
      </c>
      <c r="B32" s="21" t="s">
        <v>1254</v>
      </c>
      <c r="C32" s="18" t="s">
        <v>953</v>
      </c>
      <c r="D32" s="19" t="s">
        <v>1019</v>
      </c>
      <c r="E32" s="20" t="s">
        <v>746</v>
      </c>
      <c r="F32" s="20">
        <v>10480</v>
      </c>
      <c r="G32" s="18" t="s">
        <v>773</v>
      </c>
      <c r="H32" s="18" t="s">
        <v>1016</v>
      </c>
      <c r="I32" s="15" t="s">
        <v>1241</v>
      </c>
      <c r="J32" s="15">
        <v>12</v>
      </c>
      <c r="K32" s="18" t="str">
        <f>VLOOKUP(B32:B286,'[1]查询明细'!$E:$K,7,0)</f>
        <v>65183</v>
      </c>
      <c r="L32" s="49"/>
      <c r="M32" s="2">
        <v>29</v>
      </c>
    </row>
    <row r="33" spans="1:13" ht="18" customHeight="1">
      <c r="A33" s="18">
        <v>30</v>
      </c>
      <c r="B33" s="21" t="s">
        <v>1255</v>
      </c>
      <c r="C33" s="18" t="s">
        <v>953</v>
      </c>
      <c r="D33" s="22" t="s">
        <v>1018</v>
      </c>
      <c r="E33" s="20" t="s">
        <v>746</v>
      </c>
      <c r="F33" s="20">
        <v>10480</v>
      </c>
      <c r="G33" s="18" t="s">
        <v>773</v>
      </c>
      <c r="H33" s="18" t="s">
        <v>1016</v>
      </c>
      <c r="I33" s="15" t="s">
        <v>1241</v>
      </c>
      <c r="J33" s="15">
        <v>12</v>
      </c>
      <c r="K33" s="18" t="str">
        <f>VLOOKUP(B33:B287,'[1]查询明细'!$E:$K,7,0)</f>
        <v>73759.3</v>
      </c>
      <c r="L33" s="49"/>
      <c r="M33" s="2">
        <v>30</v>
      </c>
    </row>
    <row r="34" spans="1:13" ht="18" customHeight="1">
      <c r="A34" s="18">
        <v>31</v>
      </c>
      <c r="B34" s="18" t="s">
        <v>1256</v>
      </c>
      <c r="C34" s="18" t="s">
        <v>953</v>
      </c>
      <c r="D34" s="19" t="s">
        <v>1018</v>
      </c>
      <c r="E34" s="20" t="s">
        <v>746</v>
      </c>
      <c r="F34" s="20">
        <v>10480</v>
      </c>
      <c r="G34" s="18" t="s">
        <v>773</v>
      </c>
      <c r="H34" s="18" t="s">
        <v>1016</v>
      </c>
      <c r="I34" s="15" t="s">
        <v>1241</v>
      </c>
      <c r="J34" s="15">
        <v>12</v>
      </c>
      <c r="K34" s="18" t="str">
        <f>VLOOKUP(B34:B288,'[1]查询明细'!$E:$K,7,0)</f>
        <v>66193.3</v>
      </c>
      <c r="L34" s="49"/>
      <c r="M34" s="2">
        <v>31</v>
      </c>
    </row>
    <row r="35" spans="1:13" ht="18" customHeight="1">
      <c r="A35" s="18">
        <v>32</v>
      </c>
      <c r="B35" s="18" t="s">
        <v>1257</v>
      </c>
      <c r="C35" s="18" t="s">
        <v>953</v>
      </c>
      <c r="D35" s="19" t="s">
        <v>1017</v>
      </c>
      <c r="E35" s="20" t="s">
        <v>746</v>
      </c>
      <c r="F35" s="20">
        <v>10700</v>
      </c>
      <c r="G35" s="18" t="s">
        <v>773</v>
      </c>
      <c r="H35" s="18" t="s">
        <v>1016</v>
      </c>
      <c r="I35" s="15" t="s">
        <v>1241</v>
      </c>
      <c r="J35" s="15">
        <v>12</v>
      </c>
      <c r="K35" s="18" t="str">
        <f>VLOOKUP(B35:B289,'[1]查询明细'!$E:$K,7,0)</f>
        <v>56593.8</v>
      </c>
      <c r="L35" s="49"/>
      <c r="M35" s="2">
        <v>32</v>
      </c>
    </row>
    <row r="36" spans="1:13" ht="18" customHeight="1">
      <c r="A36" s="18">
        <v>33</v>
      </c>
      <c r="B36" s="18" t="s">
        <v>1258</v>
      </c>
      <c r="C36" s="18" t="s">
        <v>953</v>
      </c>
      <c r="D36" s="19" t="s">
        <v>1018</v>
      </c>
      <c r="E36" s="20" t="s">
        <v>746</v>
      </c>
      <c r="F36" s="20">
        <v>10480</v>
      </c>
      <c r="G36" s="18" t="s">
        <v>773</v>
      </c>
      <c r="H36" s="18" t="s">
        <v>1016</v>
      </c>
      <c r="I36" s="15" t="s">
        <v>882</v>
      </c>
      <c r="J36" s="15">
        <v>12</v>
      </c>
      <c r="K36" s="18" t="str">
        <f>VLOOKUP(B36:B290,'[1]查询明细'!$E:$K,7,0)</f>
        <v>65527.9</v>
      </c>
      <c r="L36" s="49"/>
      <c r="M36" s="2">
        <v>33</v>
      </c>
    </row>
    <row r="37" spans="1:13" ht="18" customHeight="1">
      <c r="A37" s="18">
        <v>34</v>
      </c>
      <c r="B37" s="18" t="s">
        <v>1259</v>
      </c>
      <c r="C37" s="18" t="s">
        <v>953</v>
      </c>
      <c r="D37" s="19" t="s">
        <v>1018</v>
      </c>
      <c r="E37" s="20" t="s">
        <v>746</v>
      </c>
      <c r="F37" s="20">
        <v>10480</v>
      </c>
      <c r="G37" s="18" t="s">
        <v>773</v>
      </c>
      <c r="H37" s="18" t="s">
        <v>1016</v>
      </c>
      <c r="I37" s="15" t="s">
        <v>882</v>
      </c>
      <c r="J37" s="15">
        <v>12</v>
      </c>
      <c r="K37" s="18" t="str">
        <f>VLOOKUP(B37:B291,'[1]查询明细'!$E:$K,7,0)</f>
        <v>60838.85</v>
      </c>
      <c r="L37" s="49"/>
      <c r="M37" s="2">
        <v>34</v>
      </c>
    </row>
    <row r="38" spans="1:13" ht="18" customHeight="1">
      <c r="A38" s="18">
        <v>35</v>
      </c>
      <c r="B38" s="18" t="s">
        <v>1260</v>
      </c>
      <c r="C38" s="18" t="s">
        <v>953</v>
      </c>
      <c r="D38" s="19" t="s">
        <v>1018</v>
      </c>
      <c r="E38" s="20" t="s">
        <v>746</v>
      </c>
      <c r="F38" s="20">
        <v>10480</v>
      </c>
      <c r="G38" s="18" t="s">
        <v>773</v>
      </c>
      <c r="H38" s="18" t="s">
        <v>1016</v>
      </c>
      <c r="I38" s="15" t="s">
        <v>1244</v>
      </c>
      <c r="J38" s="15">
        <v>12</v>
      </c>
      <c r="K38" s="18" t="str">
        <f>VLOOKUP(B38:B292,'[1]查询明细'!$E:$K,7,0)</f>
        <v>63822</v>
      </c>
      <c r="L38" s="49"/>
      <c r="M38" s="2">
        <v>35</v>
      </c>
    </row>
    <row r="39" spans="1:13" ht="18" customHeight="1">
      <c r="A39" s="18">
        <v>36</v>
      </c>
      <c r="B39" s="18" t="s">
        <v>1261</v>
      </c>
      <c r="C39" s="18" t="s">
        <v>953</v>
      </c>
      <c r="D39" s="19" t="s">
        <v>1018</v>
      </c>
      <c r="E39" s="20" t="s">
        <v>746</v>
      </c>
      <c r="F39" s="20">
        <v>10480</v>
      </c>
      <c r="G39" s="18" t="s">
        <v>773</v>
      </c>
      <c r="H39" s="18" t="s">
        <v>1016</v>
      </c>
      <c r="I39" s="15" t="s">
        <v>882</v>
      </c>
      <c r="J39" s="15">
        <v>12</v>
      </c>
      <c r="K39" s="18" t="str">
        <f>VLOOKUP(B39:B293,'[1]查询明细'!$E:$K,7,0)</f>
        <v>68394.4</v>
      </c>
      <c r="L39" s="49"/>
      <c r="M39" s="2">
        <v>36</v>
      </c>
    </row>
    <row r="40" spans="1:13" ht="18" customHeight="1">
      <c r="A40" s="18">
        <v>37</v>
      </c>
      <c r="B40" s="21" t="s">
        <v>1262</v>
      </c>
      <c r="C40" s="18" t="s">
        <v>953</v>
      </c>
      <c r="D40" s="19" t="s">
        <v>1018</v>
      </c>
      <c r="E40" s="20" t="s">
        <v>746</v>
      </c>
      <c r="F40" s="20">
        <v>10480</v>
      </c>
      <c r="G40" s="18" t="s">
        <v>773</v>
      </c>
      <c r="H40" s="18" t="s">
        <v>1016</v>
      </c>
      <c r="I40" s="15" t="s">
        <v>882</v>
      </c>
      <c r="J40" s="15">
        <v>12</v>
      </c>
      <c r="K40" s="18" t="str">
        <f>VLOOKUP(B40:B294,'[1]查询明细'!$E:$K,7,0)</f>
        <v>62965</v>
      </c>
      <c r="L40" s="49"/>
      <c r="M40" s="2">
        <v>37</v>
      </c>
    </row>
    <row r="41" spans="1:13" ht="18" customHeight="1">
      <c r="A41" s="18">
        <v>38</v>
      </c>
      <c r="B41" s="18" t="s">
        <v>1263</v>
      </c>
      <c r="C41" s="18" t="s">
        <v>953</v>
      </c>
      <c r="D41" s="19" t="s">
        <v>748</v>
      </c>
      <c r="E41" s="20" t="s">
        <v>749</v>
      </c>
      <c r="F41" s="20">
        <v>10480</v>
      </c>
      <c r="G41" s="18" t="s">
        <v>773</v>
      </c>
      <c r="H41" s="18" t="s">
        <v>1016</v>
      </c>
      <c r="I41" s="15" t="s">
        <v>882</v>
      </c>
      <c r="J41" s="15">
        <v>12</v>
      </c>
      <c r="K41" s="18">
        <f>VLOOKUP(B41:B295,'[1]查询明细'!$E:$K,7,0)-71</f>
        <v>54350.25</v>
      </c>
      <c r="L41" s="49"/>
      <c r="M41" s="2">
        <v>38</v>
      </c>
    </row>
    <row r="42" spans="1:13" ht="18" customHeight="1">
      <c r="A42" s="18">
        <v>39</v>
      </c>
      <c r="B42" s="18" t="s">
        <v>1264</v>
      </c>
      <c r="C42" s="18" t="s">
        <v>953</v>
      </c>
      <c r="D42" s="19" t="s">
        <v>1020</v>
      </c>
      <c r="E42" s="20" t="s">
        <v>746</v>
      </c>
      <c r="F42" s="20">
        <v>10480</v>
      </c>
      <c r="G42" s="18" t="s">
        <v>773</v>
      </c>
      <c r="H42" s="18" t="s">
        <v>1016</v>
      </c>
      <c r="I42" s="15" t="s">
        <v>1244</v>
      </c>
      <c r="J42" s="15">
        <v>12</v>
      </c>
      <c r="K42" s="18" t="str">
        <f>VLOOKUP(B42:B296,'[1]查询明细'!$E:$K,7,0)</f>
        <v>67619.7</v>
      </c>
      <c r="L42" s="49"/>
      <c r="M42" s="2">
        <v>39</v>
      </c>
    </row>
    <row r="43" spans="1:13" ht="18" customHeight="1">
      <c r="A43" s="18">
        <v>40</v>
      </c>
      <c r="B43" s="18" t="s">
        <v>1265</v>
      </c>
      <c r="C43" s="18" t="s">
        <v>953</v>
      </c>
      <c r="D43" s="19" t="s">
        <v>745</v>
      </c>
      <c r="E43" s="20" t="s">
        <v>746</v>
      </c>
      <c r="F43" s="20">
        <v>7045</v>
      </c>
      <c r="G43" s="18" t="s">
        <v>773</v>
      </c>
      <c r="H43" s="18" t="s">
        <v>1016</v>
      </c>
      <c r="I43" s="15" t="s">
        <v>882</v>
      </c>
      <c r="J43" s="15">
        <v>12</v>
      </c>
      <c r="K43" s="18" t="str">
        <f>VLOOKUP(B43:B297,'[1]查询明细'!$E:$K,7,0)</f>
        <v>58947</v>
      </c>
      <c r="L43" s="49"/>
      <c r="M43" s="2">
        <v>40</v>
      </c>
    </row>
    <row r="44" spans="1:13" ht="18" customHeight="1">
      <c r="A44" s="18">
        <v>41</v>
      </c>
      <c r="B44" s="18" t="s">
        <v>1266</v>
      </c>
      <c r="C44" s="18" t="s">
        <v>953</v>
      </c>
      <c r="D44" s="19" t="s">
        <v>745</v>
      </c>
      <c r="E44" s="20" t="s">
        <v>746</v>
      </c>
      <c r="F44" s="20">
        <v>7045</v>
      </c>
      <c r="G44" s="18" t="s">
        <v>773</v>
      </c>
      <c r="H44" s="18" t="s">
        <v>1016</v>
      </c>
      <c r="I44" s="15" t="s">
        <v>882</v>
      </c>
      <c r="J44" s="15">
        <v>12</v>
      </c>
      <c r="K44" s="18" t="str">
        <f>VLOOKUP(B44:B298,'[1]查询明细'!$E:$K,7,0)</f>
        <v>47546.6</v>
      </c>
      <c r="L44" s="49"/>
      <c r="M44" s="2">
        <v>41</v>
      </c>
    </row>
    <row r="45" spans="1:13" ht="18" customHeight="1">
      <c r="A45" s="18">
        <v>42</v>
      </c>
      <c r="B45" s="18" t="s">
        <v>1267</v>
      </c>
      <c r="C45" s="18" t="s">
        <v>953</v>
      </c>
      <c r="D45" s="19" t="s">
        <v>751</v>
      </c>
      <c r="E45" s="20" t="s">
        <v>749</v>
      </c>
      <c r="F45" s="20">
        <v>10480</v>
      </c>
      <c r="G45" s="18" t="s">
        <v>773</v>
      </c>
      <c r="H45" s="18" t="s">
        <v>1016</v>
      </c>
      <c r="I45" s="15" t="s">
        <v>882</v>
      </c>
      <c r="J45" s="15">
        <v>12</v>
      </c>
      <c r="K45" s="18" t="str">
        <f>VLOOKUP(B45:B299,'[1]查询明细'!$E:$K,7,0)</f>
        <v>75615.6</v>
      </c>
      <c r="L45" s="49"/>
      <c r="M45" s="2">
        <v>42</v>
      </c>
    </row>
    <row r="46" spans="1:13" ht="18" customHeight="1">
      <c r="A46" s="18">
        <v>43</v>
      </c>
      <c r="B46" s="18" t="s">
        <v>1268</v>
      </c>
      <c r="C46" s="18" t="s">
        <v>953</v>
      </c>
      <c r="D46" s="19" t="s">
        <v>1018</v>
      </c>
      <c r="E46" s="20" t="s">
        <v>746</v>
      </c>
      <c r="F46" s="20">
        <v>10480</v>
      </c>
      <c r="G46" s="18" t="s">
        <v>773</v>
      </c>
      <c r="H46" s="18" t="s">
        <v>1016</v>
      </c>
      <c r="I46" s="15" t="s">
        <v>882</v>
      </c>
      <c r="J46" s="15">
        <v>12</v>
      </c>
      <c r="K46" s="18" t="str">
        <f>VLOOKUP(B46:B300,'[1]查询明细'!$E:$K,7,0)</f>
        <v>63084.85</v>
      </c>
      <c r="L46" s="49"/>
      <c r="M46" s="2">
        <v>43</v>
      </c>
    </row>
    <row r="47" spans="1:13" ht="18" customHeight="1">
      <c r="A47" s="18">
        <v>44</v>
      </c>
      <c r="B47" s="18" t="s">
        <v>1269</v>
      </c>
      <c r="C47" s="18" t="s">
        <v>953</v>
      </c>
      <c r="D47" s="19" t="s">
        <v>1018</v>
      </c>
      <c r="E47" s="20" t="s">
        <v>746</v>
      </c>
      <c r="F47" s="20">
        <v>10480</v>
      </c>
      <c r="G47" s="18" t="s">
        <v>773</v>
      </c>
      <c r="H47" s="18" t="s">
        <v>1016</v>
      </c>
      <c r="I47" s="15" t="s">
        <v>882</v>
      </c>
      <c r="J47" s="15">
        <v>12</v>
      </c>
      <c r="K47" s="18" t="str">
        <f>VLOOKUP(B47:B301,'[1]查询明细'!$E:$K,7,0)</f>
        <v>65687.2</v>
      </c>
      <c r="L47" s="49"/>
      <c r="M47" s="2">
        <v>44</v>
      </c>
    </row>
    <row r="48" spans="1:13" ht="18" customHeight="1">
      <c r="A48" s="18">
        <v>45</v>
      </c>
      <c r="B48" s="18" t="s">
        <v>1270</v>
      </c>
      <c r="C48" s="18" t="s">
        <v>953</v>
      </c>
      <c r="D48" s="19" t="s">
        <v>1018</v>
      </c>
      <c r="E48" s="20" t="s">
        <v>746</v>
      </c>
      <c r="F48" s="20">
        <v>10480</v>
      </c>
      <c r="G48" s="18" t="s">
        <v>773</v>
      </c>
      <c r="H48" s="18" t="s">
        <v>1016</v>
      </c>
      <c r="I48" s="15" t="s">
        <v>882</v>
      </c>
      <c r="J48" s="15">
        <v>12</v>
      </c>
      <c r="K48" s="18" t="str">
        <f>VLOOKUP(B48:B302,'[1]查询明细'!$E:$K,7,0)</f>
        <v>86984.4</v>
      </c>
      <c r="L48" s="49"/>
      <c r="M48" s="2">
        <v>45</v>
      </c>
    </row>
    <row r="49" spans="1:13" ht="18" customHeight="1">
      <c r="A49" s="18">
        <v>46</v>
      </c>
      <c r="B49" s="21" t="s">
        <v>1271</v>
      </c>
      <c r="C49" s="18" t="s">
        <v>953</v>
      </c>
      <c r="D49" s="22" t="s">
        <v>1018</v>
      </c>
      <c r="E49" s="20" t="s">
        <v>746</v>
      </c>
      <c r="F49" s="20">
        <v>10480</v>
      </c>
      <c r="G49" s="18" t="s">
        <v>773</v>
      </c>
      <c r="H49" s="18" t="s">
        <v>1016</v>
      </c>
      <c r="I49" s="15" t="s">
        <v>882</v>
      </c>
      <c r="J49" s="15">
        <v>12</v>
      </c>
      <c r="K49" s="18" t="str">
        <f>VLOOKUP(B49:B303,'[1]查询明细'!$E:$K,7,0)</f>
        <v>49948.55</v>
      </c>
      <c r="L49" s="49"/>
      <c r="M49" s="2">
        <v>46</v>
      </c>
    </row>
    <row r="50" spans="1:13" ht="18" customHeight="1">
      <c r="A50" s="18">
        <v>47</v>
      </c>
      <c r="B50" s="21" t="s">
        <v>1272</v>
      </c>
      <c r="C50" s="18" t="s">
        <v>953</v>
      </c>
      <c r="D50" s="19" t="s">
        <v>1019</v>
      </c>
      <c r="E50" s="20" t="s">
        <v>746</v>
      </c>
      <c r="F50" s="20">
        <v>10480</v>
      </c>
      <c r="G50" s="18" t="s">
        <v>773</v>
      </c>
      <c r="H50" s="18" t="s">
        <v>1016</v>
      </c>
      <c r="I50" s="15" t="s">
        <v>882</v>
      </c>
      <c r="J50" s="15">
        <v>12</v>
      </c>
      <c r="K50" s="18" t="str">
        <f>VLOOKUP(B50:B304,'[1]查询明细'!$E:$K,7,0)</f>
        <v>41942.3</v>
      </c>
      <c r="L50" s="49"/>
      <c r="M50" s="2">
        <v>47</v>
      </c>
    </row>
    <row r="51" spans="1:13" ht="18" customHeight="1">
      <c r="A51" s="18">
        <v>48</v>
      </c>
      <c r="B51" s="18" t="s">
        <v>1273</v>
      </c>
      <c r="C51" s="18" t="s">
        <v>953</v>
      </c>
      <c r="D51" s="19" t="s">
        <v>1019</v>
      </c>
      <c r="E51" s="20" t="s">
        <v>746</v>
      </c>
      <c r="F51" s="20">
        <v>10480</v>
      </c>
      <c r="G51" s="18" t="s">
        <v>773</v>
      </c>
      <c r="H51" s="18" t="s">
        <v>1016</v>
      </c>
      <c r="I51" s="15" t="s">
        <v>1241</v>
      </c>
      <c r="J51" s="15">
        <v>12</v>
      </c>
      <c r="K51" s="18" t="str">
        <f>VLOOKUP(B51:B305,'[1]查询明细'!$E:$K,7,0)</f>
        <v>60242.55</v>
      </c>
      <c r="L51" s="49"/>
      <c r="M51" s="2">
        <v>48</v>
      </c>
    </row>
    <row r="52" spans="1:13" ht="18" customHeight="1">
      <c r="A52" s="18">
        <v>49</v>
      </c>
      <c r="B52" s="21" t="s">
        <v>1274</v>
      </c>
      <c r="C52" s="18" t="s">
        <v>953</v>
      </c>
      <c r="D52" s="19" t="s">
        <v>1019</v>
      </c>
      <c r="E52" s="20" t="s">
        <v>746</v>
      </c>
      <c r="F52" s="20">
        <v>10480</v>
      </c>
      <c r="G52" s="18" t="s">
        <v>773</v>
      </c>
      <c r="H52" s="18" t="s">
        <v>1016</v>
      </c>
      <c r="I52" s="15" t="s">
        <v>1241</v>
      </c>
      <c r="J52" s="15">
        <v>12</v>
      </c>
      <c r="K52" s="18" t="str">
        <f>VLOOKUP(B52:B306,'[1]查询明细'!$E:$K,7,0)</f>
        <v>57617.8</v>
      </c>
      <c r="L52" s="49"/>
      <c r="M52" s="2">
        <v>49</v>
      </c>
    </row>
    <row r="53" spans="1:13" ht="18" customHeight="1">
      <c r="A53" s="18">
        <v>50</v>
      </c>
      <c r="B53" s="21" t="s">
        <v>1275</v>
      </c>
      <c r="C53" s="18" t="s">
        <v>953</v>
      </c>
      <c r="D53" s="19" t="s">
        <v>1019</v>
      </c>
      <c r="E53" s="20" t="s">
        <v>746</v>
      </c>
      <c r="F53" s="20">
        <v>10480</v>
      </c>
      <c r="G53" s="18" t="s">
        <v>773</v>
      </c>
      <c r="H53" s="18" t="s">
        <v>1016</v>
      </c>
      <c r="I53" s="15" t="s">
        <v>1241</v>
      </c>
      <c r="J53" s="15">
        <v>12</v>
      </c>
      <c r="K53" s="18" t="str">
        <f>VLOOKUP(B53:B307,'[1]查询明细'!$E:$K,7,0)</f>
        <v>58789.9</v>
      </c>
      <c r="L53" s="49"/>
      <c r="M53" s="2">
        <v>50</v>
      </c>
    </row>
    <row r="54" spans="1:13" ht="18" customHeight="1">
      <c r="A54" s="18">
        <v>51</v>
      </c>
      <c r="B54" s="21" t="s">
        <v>1276</v>
      </c>
      <c r="C54" s="18" t="s">
        <v>953</v>
      </c>
      <c r="D54" s="19" t="s">
        <v>1018</v>
      </c>
      <c r="E54" s="20" t="s">
        <v>746</v>
      </c>
      <c r="F54" s="20">
        <v>10480</v>
      </c>
      <c r="G54" s="18" t="s">
        <v>773</v>
      </c>
      <c r="H54" s="18" t="s">
        <v>1016</v>
      </c>
      <c r="I54" s="15" t="s">
        <v>1244</v>
      </c>
      <c r="J54" s="15">
        <v>12</v>
      </c>
      <c r="K54" s="18" t="str">
        <f>VLOOKUP(B54:B308,'[1]查询明细'!$E:$K,7,0)</f>
        <v>62218.2</v>
      </c>
      <c r="L54" s="49"/>
      <c r="M54" s="2">
        <v>51</v>
      </c>
    </row>
    <row r="55" spans="1:13" ht="18" customHeight="1">
      <c r="A55" s="18">
        <v>52</v>
      </c>
      <c r="B55" s="18" t="s">
        <v>1277</v>
      </c>
      <c r="C55" s="18" t="s">
        <v>953</v>
      </c>
      <c r="D55" s="19" t="s">
        <v>1019</v>
      </c>
      <c r="E55" s="20" t="s">
        <v>746</v>
      </c>
      <c r="F55" s="20">
        <v>10480</v>
      </c>
      <c r="G55" s="18" t="s">
        <v>773</v>
      </c>
      <c r="H55" s="18" t="s">
        <v>1016</v>
      </c>
      <c r="I55" s="15" t="s">
        <v>882</v>
      </c>
      <c r="J55" s="15">
        <v>12</v>
      </c>
      <c r="K55" s="18" t="str">
        <f>VLOOKUP(B55:B309,'[1]查询明细'!$E:$K,7,0)</f>
        <v>60384</v>
      </c>
      <c r="L55" s="49"/>
      <c r="M55" s="2">
        <v>52</v>
      </c>
    </row>
    <row r="56" spans="1:13" ht="18" customHeight="1">
      <c r="A56" s="18">
        <v>53</v>
      </c>
      <c r="B56" s="18" t="s">
        <v>1278</v>
      </c>
      <c r="C56" s="18" t="s">
        <v>953</v>
      </c>
      <c r="D56" s="19" t="s">
        <v>1018</v>
      </c>
      <c r="E56" s="20" t="s">
        <v>746</v>
      </c>
      <c r="F56" s="20">
        <v>10480</v>
      </c>
      <c r="G56" s="18" t="s">
        <v>773</v>
      </c>
      <c r="H56" s="18" t="s">
        <v>1016</v>
      </c>
      <c r="I56" s="15" t="s">
        <v>882</v>
      </c>
      <c r="J56" s="15">
        <v>12</v>
      </c>
      <c r="K56" s="18" t="str">
        <f>VLOOKUP(B56:B310,'[1]查询明细'!$E:$K,7,0)</f>
        <v>54667.9</v>
      </c>
      <c r="L56" s="49"/>
      <c r="M56" s="2">
        <v>53</v>
      </c>
    </row>
    <row r="57" spans="1:13" ht="18" customHeight="1">
      <c r="A57" s="18">
        <v>54</v>
      </c>
      <c r="B57" s="18" t="s">
        <v>1279</v>
      </c>
      <c r="C57" s="18" t="s">
        <v>953</v>
      </c>
      <c r="D57" s="19" t="s">
        <v>1018</v>
      </c>
      <c r="E57" s="20" t="s">
        <v>746</v>
      </c>
      <c r="F57" s="20">
        <v>10480</v>
      </c>
      <c r="G57" s="18" t="s">
        <v>773</v>
      </c>
      <c r="H57" s="18" t="s">
        <v>1016</v>
      </c>
      <c r="I57" s="15" t="s">
        <v>1234</v>
      </c>
      <c r="J57" s="15">
        <v>12</v>
      </c>
      <c r="K57" s="18" t="str">
        <f>VLOOKUP(B57:B311,'[1]查询明细'!$E:$K,7,0)</f>
        <v>52281.7</v>
      </c>
      <c r="L57" s="49"/>
      <c r="M57" s="2">
        <v>54</v>
      </c>
    </row>
    <row r="58" spans="1:13" ht="18" customHeight="1">
      <c r="A58" s="18">
        <v>55</v>
      </c>
      <c r="B58" s="18" t="s">
        <v>1280</v>
      </c>
      <c r="C58" s="18" t="s">
        <v>953</v>
      </c>
      <c r="D58" s="19" t="s">
        <v>748</v>
      </c>
      <c r="E58" s="20" t="s">
        <v>749</v>
      </c>
      <c r="F58" s="20">
        <v>10480</v>
      </c>
      <c r="G58" s="18" t="s">
        <v>773</v>
      </c>
      <c r="H58" s="18" t="s">
        <v>1016</v>
      </c>
      <c r="I58" s="15" t="s">
        <v>1244</v>
      </c>
      <c r="J58" s="15">
        <v>12</v>
      </c>
      <c r="K58" s="18">
        <f>VLOOKUP(B58:B312,'[1]查询明细'!$E:$K,7,0)-41</f>
        <v>61985.5</v>
      </c>
      <c r="L58" s="49"/>
      <c r="M58" s="2">
        <v>55</v>
      </c>
    </row>
    <row r="59" spans="1:13" ht="18" customHeight="1">
      <c r="A59" s="18">
        <v>56</v>
      </c>
      <c r="B59" s="18" t="s">
        <v>1281</v>
      </c>
      <c r="C59" s="18" t="s">
        <v>953</v>
      </c>
      <c r="D59" s="19" t="s">
        <v>1020</v>
      </c>
      <c r="E59" s="20" t="s">
        <v>746</v>
      </c>
      <c r="F59" s="20">
        <v>10480</v>
      </c>
      <c r="G59" s="18" t="s">
        <v>773</v>
      </c>
      <c r="H59" s="18" t="s">
        <v>1016</v>
      </c>
      <c r="I59" s="15" t="s">
        <v>882</v>
      </c>
      <c r="J59" s="15">
        <v>12</v>
      </c>
      <c r="K59" s="18" t="str">
        <f>VLOOKUP(B59:B313,'[1]查询明细'!$E:$K,7,0)</f>
        <v>85832.1</v>
      </c>
      <c r="L59" s="49"/>
      <c r="M59" s="2">
        <v>56</v>
      </c>
    </row>
    <row r="60" spans="1:13" ht="18" customHeight="1">
      <c r="A60" s="18">
        <v>57</v>
      </c>
      <c r="B60" s="21" t="s">
        <v>1282</v>
      </c>
      <c r="C60" s="18" t="s">
        <v>953</v>
      </c>
      <c r="D60" s="22" t="s">
        <v>1019</v>
      </c>
      <c r="E60" s="20" t="s">
        <v>746</v>
      </c>
      <c r="F60" s="20">
        <v>10480</v>
      </c>
      <c r="G60" s="18" t="s">
        <v>773</v>
      </c>
      <c r="H60" s="18" t="s">
        <v>1016</v>
      </c>
      <c r="I60" s="15" t="s">
        <v>1234</v>
      </c>
      <c r="J60" s="15">
        <v>12</v>
      </c>
      <c r="K60" s="18" t="str">
        <f>VLOOKUP(B60:B314,'[1]查询明细'!$E:$K,7,0)</f>
        <v>52302.6</v>
      </c>
      <c r="L60" s="49"/>
      <c r="M60" s="2">
        <v>57</v>
      </c>
    </row>
    <row r="61" spans="1:13" ht="18" customHeight="1">
      <c r="A61" s="18">
        <v>58</v>
      </c>
      <c r="B61" s="18" t="s">
        <v>1283</v>
      </c>
      <c r="C61" s="18" t="s">
        <v>953</v>
      </c>
      <c r="D61" s="19" t="s">
        <v>1018</v>
      </c>
      <c r="E61" s="20" t="s">
        <v>746</v>
      </c>
      <c r="F61" s="20">
        <v>10480</v>
      </c>
      <c r="G61" s="18" t="s">
        <v>773</v>
      </c>
      <c r="H61" s="18" t="s">
        <v>1016</v>
      </c>
      <c r="I61" s="15" t="s">
        <v>1234</v>
      </c>
      <c r="J61" s="15">
        <v>12</v>
      </c>
      <c r="K61" s="18" t="str">
        <f>VLOOKUP(B61:B315,'[1]查询明细'!$E:$K,7,0)</f>
        <v>69894.55</v>
      </c>
      <c r="L61" s="49"/>
      <c r="M61" s="2">
        <v>58</v>
      </c>
    </row>
    <row r="62" spans="1:13" ht="18" customHeight="1">
      <c r="A62" s="18">
        <v>59</v>
      </c>
      <c r="B62" s="21" t="s">
        <v>1284</v>
      </c>
      <c r="C62" s="18" t="s">
        <v>953</v>
      </c>
      <c r="D62" s="19" t="s">
        <v>1018</v>
      </c>
      <c r="E62" s="20" t="s">
        <v>746</v>
      </c>
      <c r="F62" s="20">
        <v>10480</v>
      </c>
      <c r="G62" s="18" t="s">
        <v>773</v>
      </c>
      <c r="H62" s="18" t="s">
        <v>1016</v>
      </c>
      <c r="I62" s="15" t="s">
        <v>1234</v>
      </c>
      <c r="J62" s="15">
        <v>12</v>
      </c>
      <c r="K62" s="18" t="str">
        <f>VLOOKUP(B62:B316,'[1]查询明细'!$E:$K,7,0)</f>
        <v>64545.3</v>
      </c>
      <c r="L62" s="49"/>
      <c r="M62" s="2">
        <v>59</v>
      </c>
    </row>
    <row r="63" spans="1:13" ht="18" customHeight="1">
      <c r="A63" s="18">
        <v>60</v>
      </c>
      <c r="B63" s="18" t="s">
        <v>1285</v>
      </c>
      <c r="C63" s="18" t="s">
        <v>953</v>
      </c>
      <c r="D63" s="19" t="s">
        <v>745</v>
      </c>
      <c r="E63" s="20" t="s">
        <v>746</v>
      </c>
      <c r="F63" s="20">
        <v>7045</v>
      </c>
      <c r="G63" s="18" t="s">
        <v>773</v>
      </c>
      <c r="H63" s="18" t="s">
        <v>1016</v>
      </c>
      <c r="I63" s="15" t="s">
        <v>1234</v>
      </c>
      <c r="J63" s="15">
        <v>12</v>
      </c>
      <c r="K63" s="18" t="str">
        <f>VLOOKUP(B63:B317,'[1]查询明细'!$E:$K,7,0)</f>
        <v>58056.8</v>
      </c>
      <c r="L63" s="49"/>
      <c r="M63" s="2">
        <v>60</v>
      </c>
    </row>
    <row r="64" spans="1:13" ht="18" customHeight="1">
      <c r="A64" s="18">
        <v>61</v>
      </c>
      <c r="B64" s="18" t="s">
        <v>1286</v>
      </c>
      <c r="C64" s="18" t="s">
        <v>953</v>
      </c>
      <c r="D64" s="19" t="s">
        <v>1020</v>
      </c>
      <c r="E64" s="20" t="s">
        <v>746</v>
      </c>
      <c r="F64" s="20">
        <v>10480</v>
      </c>
      <c r="G64" s="18" t="s">
        <v>773</v>
      </c>
      <c r="H64" s="18" t="s">
        <v>1016</v>
      </c>
      <c r="I64" s="15" t="s">
        <v>1234</v>
      </c>
      <c r="J64" s="15">
        <v>12</v>
      </c>
      <c r="K64" s="18" t="str">
        <f>VLOOKUP(B64:B318,'[1]查询明细'!$E:$K,7,0)</f>
        <v>59063.5</v>
      </c>
      <c r="L64" s="49"/>
      <c r="M64" s="2">
        <v>61</v>
      </c>
    </row>
    <row r="65" spans="1:13" ht="18" customHeight="1">
      <c r="A65" s="18">
        <v>62</v>
      </c>
      <c r="B65" s="18" t="s">
        <v>1287</v>
      </c>
      <c r="C65" s="18" t="s">
        <v>953</v>
      </c>
      <c r="D65" s="19" t="s">
        <v>1018</v>
      </c>
      <c r="E65" s="20" t="s">
        <v>746</v>
      </c>
      <c r="F65" s="20">
        <v>10480</v>
      </c>
      <c r="G65" s="18" t="s">
        <v>773</v>
      </c>
      <c r="H65" s="18" t="s">
        <v>1016</v>
      </c>
      <c r="I65" s="15" t="s">
        <v>1234</v>
      </c>
      <c r="J65" s="15">
        <v>12</v>
      </c>
      <c r="K65" s="18" t="str">
        <f>VLOOKUP(B65:B319,'[1]查询明细'!$E:$K,7,0)</f>
        <v>34907.2</v>
      </c>
      <c r="L65" s="49"/>
      <c r="M65" s="2">
        <v>62</v>
      </c>
    </row>
    <row r="66" spans="1:13" ht="18" customHeight="1">
      <c r="A66" s="18">
        <v>63</v>
      </c>
      <c r="B66" s="18" t="s">
        <v>1288</v>
      </c>
      <c r="C66" s="18" t="s">
        <v>953</v>
      </c>
      <c r="D66" s="19" t="s">
        <v>1020</v>
      </c>
      <c r="E66" s="20" t="s">
        <v>746</v>
      </c>
      <c r="F66" s="20">
        <v>10480</v>
      </c>
      <c r="G66" s="18" t="s">
        <v>773</v>
      </c>
      <c r="H66" s="18" t="s">
        <v>1016</v>
      </c>
      <c r="I66" s="15" t="s">
        <v>1234</v>
      </c>
      <c r="J66" s="15">
        <v>12</v>
      </c>
      <c r="K66" s="18" t="str">
        <f>VLOOKUP(B66:B320,'[1]查询明细'!$E:$K,7,0)</f>
        <v>78678.2</v>
      </c>
      <c r="L66" s="49"/>
      <c r="M66" s="2">
        <v>63</v>
      </c>
    </row>
    <row r="67" spans="1:13" ht="18" customHeight="1">
      <c r="A67" s="18">
        <v>64</v>
      </c>
      <c r="B67" s="18" t="s">
        <v>1289</v>
      </c>
      <c r="C67" s="18" t="s">
        <v>953</v>
      </c>
      <c r="D67" s="19" t="s">
        <v>1020</v>
      </c>
      <c r="E67" s="20" t="s">
        <v>746</v>
      </c>
      <c r="F67" s="20">
        <v>10480</v>
      </c>
      <c r="G67" s="18" t="s">
        <v>773</v>
      </c>
      <c r="H67" s="18" t="s">
        <v>1016</v>
      </c>
      <c r="I67" s="15" t="s">
        <v>1234</v>
      </c>
      <c r="J67" s="15">
        <v>12</v>
      </c>
      <c r="K67" s="18" t="str">
        <f>VLOOKUP(B67:B321,'[1]查询明细'!$E:$K,7,0)</f>
        <v>73640.3</v>
      </c>
      <c r="L67" s="49"/>
      <c r="M67" s="2">
        <v>64</v>
      </c>
    </row>
    <row r="68" spans="1:13" ht="18" customHeight="1">
      <c r="A68" s="18">
        <v>65</v>
      </c>
      <c r="B68" s="18" t="s">
        <v>1290</v>
      </c>
      <c r="C68" s="18" t="s">
        <v>953</v>
      </c>
      <c r="D68" s="19" t="s">
        <v>1018</v>
      </c>
      <c r="E68" s="20" t="s">
        <v>746</v>
      </c>
      <c r="F68" s="20">
        <v>10480</v>
      </c>
      <c r="G68" s="18" t="s">
        <v>773</v>
      </c>
      <c r="H68" s="18" t="s">
        <v>1016</v>
      </c>
      <c r="I68" s="15" t="s">
        <v>882</v>
      </c>
      <c r="J68" s="15">
        <v>12</v>
      </c>
      <c r="K68" s="18" t="str">
        <f>VLOOKUP(B68:B322,'[1]查询明细'!$E:$K,7,0)</f>
        <v>54847.6</v>
      </c>
      <c r="L68" s="49"/>
      <c r="M68" s="2">
        <v>65</v>
      </c>
    </row>
    <row r="69" spans="1:13" ht="18" customHeight="1">
      <c r="A69" s="18">
        <v>66</v>
      </c>
      <c r="B69" s="18" t="s">
        <v>1291</v>
      </c>
      <c r="C69" s="18" t="s">
        <v>953</v>
      </c>
      <c r="D69" s="19" t="s">
        <v>1018</v>
      </c>
      <c r="E69" s="20" t="s">
        <v>746</v>
      </c>
      <c r="F69" s="20">
        <v>10480</v>
      </c>
      <c r="G69" s="18" t="s">
        <v>773</v>
      </c>
      <c r="H69" s="18" t="s">
        <v>1016</v>
      </c>
      <c r="I69" s="15" t="s">
        <v>882</v>
      </c>
      <c r="J69" s="15">
        <v>12</v>
      </c>
      <c r="K69" s="18" t="str">
        <f>VLOOKUP(B69:B323,'[1]查询明细'!$E:$K,7,0)</f>
        <v>55851.4</v>
      </c>
      <c r="L69" s="49"/>
      <c r="M69" s="2">
        <v>66</v>
      </c>
    </row>
    <row r="70" spans="1:13" ht="18" customHeight="1">
      <c r="A70" s="18">
        <v>67</v>
      </c>
      <c r="B70" s="18" t="s">
        <v>1292</v>
      </c>
      <c r="C70" s="18" t="s">
        <v>953</v>
      </c>
      <c r="D70" s="19" t="s">
        <v>1018</v>
      </c>
      <c r="E70" s="20" t="s">
        <v>746</v>
      </c>
      <c r="F70" s="20">
        <v>10480</v>
      </c>
      <c r="G70" s="18" t="s">
        <v>773</v>
      </c>
      <c r="H70" s="18" t="s">
        <v>1016</v>
      </c>
      <c r="I70" s="15" t="s">
        <v>1244</v>
      </c>
      <c r="J70" s="15">
        <v>12</v>
      </c>
      <c r="K70" s="18" t="str">
        <f>VLOOKUP(B70:B324,'[1]查询明细'!$E:$K,7,0)</f>
        <v>55784.8</v>
      </c>
      <c r="L70" s="49"/>
      <c r="M70" s="2">
        <v>67</v>
      </c>
    </row>
    <row r="71" spans="1:13" ht="18" customHeight="1">
      <c r="A71" s="18">
        <v>68</v>
      </c>
      <c r="B71" s="18" t="s">
        <v>1293</v>
      </c>
      <c r="C71" s="18" t="s">
        <v>953</v>
      </c>
      <c r="D71" s="19" t="s">
        <v>748</v>
      </c>
      <c r="E71" s="20" t="s">
        <v>749</v>
      </c>
      <c r="F71" s="20">
        <v>10480</v>
      </c>
      <c r="G71" s="18" t="s">
        <v>773</v>
      </c>
      <c r="H71" s="18" t="s">
        <v>1016</v>
      </c>
      <c r="I71" s="15" t="s">
        <v>882</v>
      </c>
      <c r="J71" s="15">
        <v>12</v>
      </c>
      <c r="K71" s="18">
        <f>VLOOKUP(B71:B325,'[1]查询明细'!$E:$K,7,0)-100.8</f>
        <v>78161.09999999999</v>
      </c>
      <c r="L71" s="49"/>
      <c r="M71" s="2">
        <v>68</v>
      </c>
    </row>
    <row r="72" spans="1:13" ht="18" customHeight="1">
      <c r="A72" s="18">
        <v>69</v>
      </c>
      <c r="B72" s="18" t="s">
        <v>1294</v>
      </c>
      <c r="C72" s="18" t="s">
        <v>953</v>
      </c>
      <c r="D72" s="19" t="s">
        <v>1017</v>
      </c>
      <c r="E72" s="20" t="s">
        <v>746</v>
      </c>
      <c r="F72" s="20">
        <v>10700</v>
      </c>
      <c r="G72" s="18" t="s">
        <v>773</v>
      </c>
      <c r="H72" s="18" t="s">
        <v>1016</v>
      </c>
      <c r="I72" s="15" t="s">
        <v>882</v>
      </c>
      <c r="J72" s="15">
        <v>12</v>
      </c>
      <c r="K72" s="18" t="str">
        <f>VLOOKUP(B72:B326,'[1]查询明细'!$E:$K,7,0)</f>
        <v>47459.8</v>
      </c>
      <c r="L72" s="49"/>
      <c r="M72" s="2">
        <v>69</v>
      </c>
    </row>
    <row r="73" spans="1:13" ht="18" customHeight="1">
      <c r="A73" s="18">
        <v>70</v>
      </c>
      <c r="B73" s="21" t="s">
        <v>1295</v>
      </c>
      <c r="C73" s="18" t="s">
        <v>953</v>
      </c>
      <c r="D73" s="22" t="s">
        <v>1018</v>
      </c>
      <c r="E73" s="20" t="s">
        <v>746</v>
      </c>
      <c r="F73" s="20">
        <v>10480</v>
      </c>
      <c r="G73" s="18" t="s">
        <v>773</v>
      </c>
      <c r="H73" s="18" t="s">
        <v>1016</v>
      </c>
      <c r="I73" s="15" t="s">
        <v>882</v>
      </c>
      <c r="J73" s="15">
        <v>12</v>
      </c>
      <c r="K73" s="18" t="str">
        <f>VLOOKUP(B73:B327,'[1]查询明细'!$E:$K,7,0)</f>
        <v>54373.25</v>
      </c>
      <c r="L73" s="49"/>
      <c r="M73" s="2">
        <v>70</v>
      </c>
    </row>
    <row r="74" spans="1:13" ht="18" customHeight="1">
      <c r="A74" s="18">
        <v>71</v>
      </c>
      <c r="B74" s="18" t="s">
        <v>1296</v>
      </c>
      <c r="C74" s="18" t="s">
        <v>953</v>
      </c>
      <c r="D74" s="19" t="s">
        <v>1018</v>
      </c>
      <c r="E74" s="20" t="s">
        <v>746</v>
      </c>
      <c r="F74" s="20">
        <v>10480</v>
      </c>
      <c r="G74" s="18" t="s">
        <v>773</v>
      </c>
      <c r="H74" s="18" t="s">
        <v>1016</v>
      </c>
      <c r="I74" s="15" t="s">
        <v>1244</v>
      </c>
      <c r="J74" s="15">
        <v>12</v>
      </c>
      <c r="K74" s="18" t="str">
        <f>VLOOKUP(B74:B328,'[1]查询明细'!$E:$K,7,0)</f>
        <v>57656.05</v>
      </c>
      <c r="L74" s="49"/>
      <c r="M74" s="2">
        <v>71</v>
      </c>
    </row>
    <row r="75" spans="1:13" ht="18" customHeight="1">
      <c r="A75" s="18">
        <v>72</v>
      </c>
      <c r="B75" s="18" t="s">
        <v>1297</v>
      </c>
      <c r="C75" s="18" t="s">
        <v>953</v>
      </c>
      <c r="D75" s="19" t="s">
        <v>1018</v>
      </c>
      <c r="E75" s="20" t="s">
        <v>746</v>
      </c>
      <c r="F75" s="20">
        <v>10480</v>
      </c>
      <c r="G75" s="18" t="s">
        <v>773</v>
      </c>
      <c r="H75" s="18" t="s">
        <v>1016</v>
      </c>
      <c r="I75" s="15" t="s">
        <v>882</v>
      </c>
      <c r="J75" s="15">
        <v>12</v>
      </c>
      <c r="K75" s="18" t="str">
        <f>VLOOKUP(B75:B329,'[1]查询明细'!$E:$K,7,0)</f>
        <v>38794.65</v>
      </c>
      <c r="L75" s="49"/>
      <c r="M75" s="2">
        <v>72</v>
      </c>
    </row>
    <row r="76" spans="1:13" ht="18" customHeight="1">
      <c r="A76" s="18">
        <v>73</v>
      </c>
      <c r="B76" s="18" t="s">
        <v>1298</v>
      </c>
      <c r="C76" s="18" t="s">
        <v>953</v>
      </c>
      <c r="D76" s="19" t="s">
        <v>748</v>
      </c>
      <c r="E76" s="20" t="s">
        <v>749</v>
      </c>
      <c r="F76" s="20">
        <v>10480</v>
      </c>
      <c r="G76" s="18" t="s">
        <v>773</v>
      </c>
      <c r="H76" s="18" t="s">
        <v>1016</v>
      </c>
      <c r="I76" s="15" t="s">
        <v>882</v>
      </c>
      <c r="J76" s="15">
        <v>12</v>
      </c>
      <c r="K76" s="18" t="str">
        <f>VLOOKUP(B76:B330,'[1]查询明细'!$E:$K,7,0)</f>
        <v>69866.3</v>
      </c>
      <c r="L76" s="49"/>
      <c r="M76" s="2">
        <v>73</v>
      </c>
    </row>
    <row r="77" spans="1:13" ht="18" customHeight="1">
      <c r="A77" s="18">
        <v>74</v>
      </c>
      <c r="B77" s="21" t="s">
        <v>1021</v>
      </c>
      <c r="C77" s="18" t="s">
        <v>953</v>
      </c>
      <c r="D77" s="19" t="s">
        <v>1019</v>
      </c>
      <c r="E77" s="20" t="s">
        <v>746</v>
      </c>
      <c r="F77" s="20">
        <v>10480</v>
      </c>
      <c r="G77" s="18" t="s">
        <v>773</v>
      </c>
      <c r="H77" s="18" t="s">
        <v>1016</v>
      </c>
      <c r="I77" s="15" t="s">
        <v>882</v>
      </c>
      <c r="J77" s="15">
        <v>12</v>
      </c>
      <c r="K77" s="18" t="str">
        <f>VLOOKUP(B77:B331,'[1]查询明细'!$E:$K,7,0)</f>
        <v>58807.6</v>
      </c>
      <c r="L77" s="49"/>
      <c r="M77" s="2">
        <v>74</v>
      </c>
    </row>
    <row r="78" spans="1:13" ht="18" customHeight="1">
      <c r="A78" s="18">
        <v>75</v>
      </c>
      <c r="B78" s="21" t="s">
        <v>1299</v>
      </c>
      <c r="C78" s="18" t="s">
        <v>953</v>
      </c>
      <c r="D78" s="19" t="s">
        <v>1020</v>
      </c>
      <c r="E78" s="20" t="s">
        <v>746</v>
      </c>
      <c r="F78" s="20">
        <v>10480</v>
      </c>
      <c r="G78" s="18" t="s">
        <v>773</v>
      </c>
      <c r="H78" s="18" t="s">
        <v>1016</v>
      </c>
      <c r="I78" s="15" t="s">
        <v>882</v>
      </c>
      <c r="J78" s="15">
        <v>12</v>
      </c>
      <c r="K78" s="18" t="str">
        <f>VLOOKUP(B78:B332,'[1]查询明细'!$E:$K,7,0)</f>
        <v>84751.9</v>
      </c>
      <c r="L78" s="49"/>
      <c r="M78" s="2">
        <v>75</v>
      </c>
    </row>
    <row r="79" spans="1:13" ht="18" customHeight="1">
      <c r="A79" s="18">
        <v>76</v>
      </c>
      <c r="B79" s="18" t="s">
        <v>1300</v>
      </c>
      <c r="C79" s="18" t="s">
        <v>953</v>
      </c>
      <c r="D79" s="19" t="s">
        <v>745</v>
      </c>
      <c r="E79" s="20" t="s">
        <v>746</v>
      </c>
      <c r="F79" s="20">
        <v>7045</v>
      </c>
      <c r="G79" s="18" t="s">
        <v>773</v>
      </c>
      <c r="H79" s="18" t="s">
        <v>1016</v>
      </c>
      <c r="I79" s="15" t="s">
        <v>882</v>
      </c>
      <c r="J79" s="15">
        <v>12</v>
      </c>
      <c r="K79" s="18" t="str">
        <f>VLOOKUP(B79:B333,'[1]查询明细'!$E:$K,7,0)</f>
        <v>59470.4</v>
      </c>
      <c r="L79" s="49"/>
      <c r="M79" s="2">
        <v>76</v>
      </c>
    </row>
    <row r="80" spans="1:13" ht="18" customHeight="1">
      <c r="A80" s="18">
        <v>77</v>
      </c>
      <c r="B80" s="18" t="s">
        <v>1301</v>
      </c>
      <c r="C80" s="18" t="s">
        <v>953</v>
      </c>
      <c r="D80" s="19" t="s">
        <v>1019</v>
      </c>
      <c r="E80" s="20" t="s">
        <v>746</v>
      </c>
      <c r="F80" s="20">
        <v>10480</v>
      </c>
      <c r="G80" s="18" t="s">
        <v>773</v>
      </c>
      <c r="H80" s="18" t="s">
        <v>1016</v>
      </c>
      <c r="I80" s="15" t="s">
        <v>1302</v>
      </c>
      <c r="J80" s="15">
        <v>12</v>
      </c>
      <c r="K80" s="18" t="str">
        <f>VLOOKUP(B80:B334,'[1]查询明细'!$E:$K,7,0)</f>
        <v>56253.4</v>
      </c>
      <c r="L80" s="49"/>
      <c r="M80" s="2">
        <v>77</v>
      </c>
    </row>
    <row r="81" spans="1:13" ht="18" customHeight="1">
      <c r="A81" s="18">
        <v>78</v>
      </c>
      <c r="B81" s="18" t="s">
        <v>1303</v>
      </c>
      <c r="C81" s="18" t="s">
        <v>953</v>
      </c>
      <c r="D81" s="19" t="s">
        <v>1018</v>
      </c>
      <c r="E81" s="20" t="s">
        <v>746</v>
      </c>
      <c r="F81" s="20">
        <v>10480</v>
      </c>
      <c r="G81" s="18" t="s">
        <v>773</v>
      </c>
      <c r="H81" s="18" t="s">
        <v>1016</v>
      </c>
      <c r="I81" s="15" t="s">
        <v>882</v>
      </c>
      <c r="J81" s="15">
        <v>12</v>
      </c>
      <c r="K81" s="18" t="str">
        <f>VLOOKUP(B81:B335,'[1]查询明细'!$E:$K,7,0)</f>
        <v>54047.8</v>
      </c>
      <c r="L81" s="49"/>
      <c r="M81" s="2">
        <v>78</v>
      </c>
    </row>
    <row r="82" spans="1:13" ht="18" customHeight="1">
      <c r="A82" s="18">
        <v>79</v>
      </c>
      <c r="B82" s="18" t="s">
        <v>1304</v>
      </c>
      <c r="C82" s="18" t="s">
        <v>953</v>
      </c>
      <c r="D82" s="19" t="s">
        <v>1018</v>
      </c>
      <c r="E82" s="20" t="s">
        <v>746</v>
      </c>
      <c r="F82" s="18">
        <v>10480</v>
      </c>
      <c r="G82" s="18" t="s">
        <v>773</v>
      </c>
      <c r="H82" s="18" t="s">
        <v>1016</v>
      </c>
      <c r="I82" s="15" t="s">
        <v>882</v>
      </c>
      <c r="J82" s="15">
        <v>12</v>
      </c>
      <c r="K82" s="18" t="str">
        <f>VLOOKUP(B82:B336,'[1]查询明细'!$E:$K,7,0)</f>
        <v>68052.15</v>
      </c>
      <c r="L82" s="49"/>
      <c r="M82" s="2">
        <v>79</v>
      </c>
    </row>
    <row r="83" spans="1:13" ht="18" customHeight="1">
      <c r="A83" s="18">
        <v>80</v>
      </c>
      <c r="B83" s="21" t="s">
        <v>1305</v>
      </c>
      <c r="C83" s="18" t="s">
        <v>953</v>
      </c>
      <c r="D83" s="22" t="s">
        <v>1018</v>
      </c>
      <c r="E83" s="20" t="s">
        <v>746</v>
      </c>
      <c r="F83" s="20">
        <v>10480</v>
      </c>
      <c r="G83" s="18" t="s">
        <v>773</v>
      </c>
      <c r="H83" s="18" t="s">
        <v>1016</v>
      </c>
      <c r="I83" s="15" t="s">
        <v>882</v>
      </c>
      <c r="J83" s="15">
        <v>12</v>
      </c>
      <c r="K83" s="18" t="str">
        <f>VLOOKUP(B83:B337,'[1]查询明细'!$E:$K,7,0)</f>
        <v>53979.1</v>
      </c>
      <c r="L83" s="49"/>
      <c r="M83" s="2">
        <v>80</v>
      </c>
    </row>
    <row r="84" spans="1:13" ht="18" customHeight="1">
      <c r="A84" s="18">
        <v>81</v>
      </c>
      <c r="B84" s="18" t="s">
        <v>1306</v>
      </c>
      <c r="C84" s="18" t="s">
        <v>953</v>
      </c>
      <c r="D84" s="19" t="s">
        <v>748</v>
      </c>
      <c r="E84" s="20" t="s">
        <v>749</v>
      </c>
      <c r="F84" s="20">
        <v>10480</v>
      </c>
      <c r="G84" s="18" t="s">
        <v>773</v>
      </c>
      <c r="H84" s="18" t="s">
        <v>1016</v>
      </c>
      <c r="I84" s="15" t="s">
        <v>1241</v>
      </c>
      <c r="J84" s="15">
        <v>12</v>
      </c>
      <c r="K84" s="18">
        <f>VLOOKUP(B84:B338,'[1]查询明细'!$E:$K,7,0)-41.8</f>
        <v>64396.799999999996</v>
      </c>
      <c r="L84" s="49"/>
      <c r="M84" s="2">
        <v>81</v>
      </c>
    </row>
    <row r="85" spans="1:13" ht="18" customHeight="1">
      <c r="A85" s="18">
        <v>82</v>
      </c>
      <c r="B85" s="21" t="s">
        <v>1307</v>
      </c>
      <c r="C85" s="18" t="s">
        <v>953</v>
      </c>
      <c r="D85" s="22" t="s">
        <v>1018</v>
      </c>
      <c r="E85" s="20" t="s">
        <v>746</v>
      </c>
      <c r="F85" s="20">
        <v>10480</v>
      </c>
      <c r="G85" s="18" t="s">
        <v>773</v>
      </c>
      <c r="H85" s="18" t="s">
        <v>1016</v>
      </c>
      <c r="I85" s="15" t="s">
        <v>1241</v>
      </c>
      <c r="J85" s="15">
        <v>12</v>
      </c>
      <c r="K85" s="18" t="str">
        <f>VLOOKUP(B85:B339,'[1]查询明细'!$E:$K,7,0)</f>
        <v>83752.5</v>
      </c>
      <c r="L85" s="49"/>
      <c r="M85" s="2">
        <v>82</v>
      </c>
    </row>
    <row r="86" spans="1:13" ht="18" customHeight="1">
      <c r="A86" s="18">
        <v>83</v>
      </c>
      <c r="B86" s="18" t="s">
        <v>1308</v>
      </c>
      <c r="C86" s="18" t="s">
        <v>953</v>
      </c>
      <c r="D86" s="19" t="s">
        <v>745</v>
      </c>
      <c r="E86" s="20" t="s">
        <v>746</v>
      </c>
      <c r="F86" s="20">
        <v>7045</v>
      </c>
      <c r="G86" s="18" t="s">
        <v>773</v>
      </c>
      <c r="H86" s="18" t="s">
        <v>1016</v>
      </c>
      <c r="I86" s="15" t="s">
        <v>1244</v>
      </c>
      <c r="J86" s="15">
        <v>12</v>
      </c>
      <c r="K86" s="18" t="str">
        <f>VLOOKUP(B86:B340,'[1]查询明细'!$E:$K,7,0)</f>
        <v>36184.9</v>
      </c>
      <c r="L86" s="49"/>
      <c r="M86" s="2">
        <v>83</v>
      </c>
    </row>
    <row r="87" spans="1:13" ht="18" customHeight="1">
      <c r="A87" s="18">
        <v>84</v>
      </c>
      <c r="B87" s="18" t="s">
        <v>1309</v>
      </c>
      <c r="C87" s="18" t="s">
        <v>953</v>
      </c>
      <c r="D87" s="19" t="s">
        <v>1018</v>
      </c>
      <c r="E87" s="20" t="s">
        <v>746</v>
      </c>
      <c r="F87" s="20">
        <v>10480</v>
      </c>
      <c r="G87" s="18" t="s">
        <v>773</v>
      </c>
      <c r="H87" s="18" t="s">
        <v>1016</v>
      </c>
      <c r="I87" s="15" t="s">
        <v>1234</v>
      </c>
      <c r="J87" s="15">
        <v>12</v>
      </c>
      <c r="K87" s="18" t="str">
        <f>VLOOKUP(B87:B341,'[1]查询明细'!$E:$K,7,0)</f>
        <v>57126.95</v>
      </c>
      <c r="L87" s="49"/>
      <c r="M87" s="2">
        <v>84</v>
      </c>
    </row>
    <row r="88" spans="1:13" ht="18" customHeight="1">
      <c r="A88" s="18">
        <v>85</v>
      </c>
      <c r="B88" s="21" t="s">
        <v>1310</v>
      </c>
      <c r="C88" s="18" t="s">
        <v>953</v>
      </c>
      <c r="D88" s="19" t="s">
        <v>1019</v>
      </c>
      <c r="E88" s="20" t="s">
        <v>746</v>
      </c>
      <c r="F88" s="20">
        <v>10480</v>
      </c>
      <c r="G88" s="18" t="s">
        <v>773</v>
      </c>
      <c r="H88" s="18" t="s">
        <v>1016</v>
      </c>
      <c r="I88" s="15" t="s">
        <v>1234</v>
      </c>
      <c r="J88" s="15">
        <v>12</v>
      </c>
      <c r="K88" s="18" t="str">
        <f>VLOOKUP(B88:B342,'[1]查询明细'!$E:$K,7,0)</f>
        <v>44629</v>
      </c>
      <c r="L88" s="49"/>
      <c r="M88" s="2">
        <v>85</v>
      </c>
    </row>
    <row r="89" spans="1:13" ht="18" customHeight="1">
      <c r="A89" s="18">
        <v>86</v>
      </c>
      <c r="B89" s="21" t="s">
        <v>1311</v>
      </c>
      <c r="C89" s="18" t="s">
        <v>953</v>
      </c>
      <c r="D89" s="19" t="s">
        <v>1020</v>
      </c>
      <c r="E89" s="20" t="s">
        <v>746</v>
      </c>
      <c r="F89" s="20">
        <v>10480</v>
      </c>
      <c r="G89" s="18" t="s">
        <v>773</v>
      </c>
      <c r="H89" s="18" t="s">
        <v>1016</v>
      </c>
      <c r="I89" s="15" t="s">
        <v>1234</v>
      </c>
      <c r="J89" s="15">
        <v>12</v>
      </c>
      <c r="K89" s="18" t="str">
        <f>VLOOKUP(B89:B343,'[1]查询明细'!$E:$K,7,0)</f>
        <v>61604.5</v>
      </c>
      <c r="L89" s="49"/>
      <c r="M89" s="2">
        <v>86</v>
      </c>
    </row>
    <row r="90" spans="1:13" ht="18" customHeight="1">
      <c r="A90" s="18">
        <v>87</v>
      </c>
      <c r="B90" s="18" t="s">
        <v>1312</v>
      </c>
      <c r="C90" s="18" t="s">
        <v>953</v>
      </c>
      <c r="D90" s="19" t="s">
        <v>1018</v>
      </c>
      <c r="E90" s="20" t="s">
        <v>746</v>
      </c>
      <c r="F90" s="20">
        <v>10480</v>
      </c>
      <c r="G90" s="18" t="s">
        <v>773</v>
      </c>
      <c r="H90" s="18" t="s">
        <v>1016</v>
      </c>
      <c r="I90" s="15" t="s">
        <v>1244</v>
      </c>
      <c r="J90" s="15">
        <v>12</v>
      </c>
      <c r="K90" s="18" t="str">
        <f>VLOOKUP(B90:B344,'[1]查询明细'!$E:$K,7,0)</f>
        <v>60813.5</v>
      </c>
      <c r="L90" s="49"/>
      <c r="M90" s="2">
        <v>87</v>
      </c>
    </row>
    <row r="91" spans="1:13" ht="18" customHeight="1">
      <c r="A91" s="18">
        <v>88</v>
      </c>
      <c r="B91" s="18" t="s">
        <v>1313</v>
      </c>
      <c r="C91" s="18" t="s">
        <v>953</v>
      </c>
      <c r="D91" s="19" t="s">
        <v>1019</v>
      </c>
      <c r="E91" s="20" t="s">
        <v>746</v>
      </c>
      <c r="F91" s="20">
        <v>10480</v>
      </c>
      <c r="G91" s="18" t="s">
        <v>773</v>
      </c>
      <c r="H91" s="18" t="s">
        <v>1016</v>
      </c>
      <c r="I91" s="15" t="s">
        <v>882</v>
      </c>
      <c r="J91" s="15">
        <v>12</v>
      </c>
      <c r="K91" s="18" t="str">
        <f>VLOOKUP(B91:B345,'[1]查询明细'!$E:$K,7,0)</f>
        <v>55121.3</v>
      </c>
      <c r="L91" s="49"/>
      <c r="M91" s="2">
        <v>88</v>
      </c>
    </row>
    <row r="92" spans="1:13" ht="18" customHeight="1">
      <c r="A92" s="18">
        <v>89</v>
      </c>
      <c r="B92" s="18" t="s">
        <v>1314</v>
      </c>
      <c r="C92" s="18" t="s">
        <v>953</v>
      </c>
      <c r="D92" s="19" t="s">
        <v>1018</v>
      </c>
      <c r="E92" s="20" t="s">
        <v>746</v>
      </c>
      <c r="F92" s="20">
        <v>10480</v>
      </c>
      <c r="G92" s="18" t="s">
        <v>773</v>
      </c>
      <c r="H92" s="18" t="s">
        <v>1016</v>
      </c>
      <c r="I92" s="15" t="s">
        <v>1234</v>
      </c>
      <c r="J92" s="15">
        <v>12</v>
      </c>
      <c r="K92" s="18" t="str">
        <f>VLOOKUP(B92:B346,'[1]查询明细'!$E:$K,7,0)</f>
        <v>63296.6</v>
      </c>
      <c r="L92" s="49"/>
      <c r="M92" s="2">
        <v>89</v>
      </c>
    </row>
    <row r="93" spans="1:13" ht="18" customHeight="1">
      <c r="A93" s="18">
        <v>90</v>
      </c>
      <c r="B93" s="21" t="s">
        <v>1315</v>
      </c>
      <c r="C93" s="18" t="s">
        <v>953</v>
      </c>
      <c r="D93" s="19" t="s">
        <v>1018</v>
      </c>
      <c r="E93" s="20" t="s">
        <v>746</v>
      </c>
      <c r="F93" s="20">
        <v>10480</v>
      </c>
      <c r="G93" s="18" t="s">
        <v>773</v>
      </c>
      <c r="H93" s="18" t="s">
        <v>1016</v>
      </c>
      <c r="I93" s="15" t="s">
        <v>882</v>
      </c>
      <c r="J93" s="15">
        <v>12</v>
      </c>
      <c r="K93" s="18" t="str">
        <f>VLOOKUP(B93:B347,'[1]查询明细'!$E:$K,7,0)</f>
        <v>65581.15</v>
      </c>
      <c r="L93" s="49"/>
      <c r="M93" s="2">
        <v>90</v>
      </c>
    </row>
    <row r="94" spans="1:13" ht="18" customHeight="1">
      <c r="A94" s="18">
        <v>91</v>
      </c>
      <c r="B94" s="18" t="s">
        <v>1316</v>
      </c>
      <c r="C94" s="18" t="s">
        <v>953</v>
      </c>
      <c r="D94" s="19" t="s">
        <v>1017</v>
      </c>
      <c r="E94" s="20" t="s">
        <v>746</v>
      </c>
      <c r="F94" s="20">
        <v>10700</v>
      </c>
      <c r="G94" s="18" t="s">
        <v>773</v>
      </c>
      <c r="H94" s="18" t="s">
        <v>1016</v>
      </c>
      <c r="I94" s="15" t="s">
        <v>1234</v>
      </c>
      <c r="J94" s="15">
        <v>12</v>
      </c>
      <c r="K94" s="18" t="str">
        <f>VLOOKUP(B94:B348,'[1]查询明细'!$E:$K,7,0)</f>
        <v>52749.3</v>
      </c>
      <c r="L94" s="49"/>
      <c r="M94" s="2">
        <v>91</v>
      </c>
    </row>
    <row r="95" spans="1:13" ht="18" customHeight="1">
      <c r="A95" s="18">
        <v>92</v>
      </c>
      <c r="B95" s="21" t="s">
        <v>1317</v>
      </c>
      <c r="C95" s="18" t="s">
        <v>953</v>
      </c>
      <c r="D95" s="19" t="s">
        <v>1020</v>
      </c>
      <c r="E95" s="20" t="s">
        <v>746</v>
      </c>
      <c r="F95" s="20">
        <v>10480</v>
      </c>
      <c r="G95" s="18" t="s">
        <v>773</v>
      </c>
      <c r="H95" s="18" t="s">
        <v>1016</v>
      </c>
      <c r="I95" s="15" t="s">
        <v>1234</v>
      </c>
      <c r="J95" s="15">
        <v>12</v>
      </c>
      <c r="K95" s="18" t="str">
        <f>VLOOKUP(B95:B349,'[1]查询明细'!$E:$K,7,0)</f>
        <v>61833.6</v>
      </c>
      <c r="L95" s="49"/>
      <c r="M95" s="2">
        <v>92</v>
      </c>
    </row>
    <row r="96" spans="1:13" ht="18" customHeight="1">
      <c r="A96" s="18">
        <v>93</v>
      </c>
      <c r="B96" s="21" t="s">
        <v>1318</v>
      </c>
      <c r="C96" s="18" t="s">
        <v>953</v>
      </c>
      <c r="D96" s="19" t="s">
        <v>1020</v>
      </c>
      <c r="E96" s="20" t="s">
        <v>746</v>
      </c>
      <c r="F96" s="20">
        <v>10480</v>
      </c>
      <c r="G96" s="18" t="s">
        <v>773</v>
      </c>
      <c r="H96" s="18" t="s">
        <v>1016</v>
      </c>
      <c r="I96" s="15" t="s">
        <v>882</v>
      </c>
      <c r="J96" s="15">
        <v>12</v>
      </c>
      <c r="K96" s="18" t="str">
        <f>VLOOKUP(B96:B350,'[1]查询明细'!$E:$K,7,0)</f>
        <v>53609.9</v>
      </c>
      <c r="L96" s="49"/>
      <c r="M96" s="2">
        <v>93</v>
      </c>
    </row>
    <row r="97" spans="1:13" ht="18" customHeight="1">
      <c r="A97" s="18">
        <v>94</v>
      </c>
      <c r="B97" s="18" t="s">
        <v>1319</v>
      </c>
      <c r="C97" s="18" t="s">
        <v>953</v>
      </c>
      <c r="D97" s="19" t="s">
        <v>1018</v>
      </c>
      <c r="E97" s="20" t="s">
        <v>746</v>
      </c>
      <c r="F97" s="20">
        <v>10480</v>
      </c>
      <c r="G97" s="18" t="s">
        <v>773</v>
      </c>
      <c r="H97" s="18" t="s">
        <v>1016</v>
      </c>
      <c r="I97" s="15" t="s">
        <v>882</v>
      </c>
      <c r="J97" s="15">
        <v>12</v>
      </c>
      <c r="K97" s="18" t="str">
        <f>VLOOKUP(B97:B351,'[1]查询明细'!$E:$K,7,0)</f>
        <v>67006.05</v>
      </c>
      <c r="L97" s="49"/>
      <c r="M97" s="2">
        <v>94</v>
      </c>
    </row>
    <row r="98" spans="1:13" ht="18" customHeight="1">
      <c r="A98" s="18">
        <v>95</v>
      </c>
      <c r="B98" s="21" t="s">
        <v>1320</v>
      </c>
      <c r="C98" s="18" t="s">
        <v>953</v>
      </c>
      <c r="D98" s="19" t="s">
        <v>1020</v>
      </c>
      <c r="E98" s="20" t="s">
        <v>746</v>
      </c>
      <c r="F98" s="20">
        <v>10480</v>
      </c>
      <c r="G98" s="18" t="s">
        <v>773</v>
      </c>
      <c r="H98" s="18" t="s">
        <v>1016</v>
      </c>
      <c r="I98" s="15" t="s">
        <v>882</v>
      </c>
      <c r="J98" s="15">
        <v>12</v>
      </c>
      <c r="K98" s="18" t="str">
        <f>VLOOKUP(B98:B352,'[1]查询明细'!$E:$K,7,0)</f>
        <v>54274.8</v>
      </c>
      <c r="L98" s="49"/>
      <c r="M98" s="2">
        <v>95</v>
      </c>
    </row>
    <row r="99" spans="1:13" ht="18" customHeight="1">
      <c r="A99" s="18">
        <v>96</v>
      </c>
      <c r="B99" s="18" t="s">
        <v>1321</v>
      </c>
      <c r="C99" s="18" t="s">
        <v>953</v>
      </c>
      <c r="D99" s="19" t="s">
        <v>1019</v>
      </c>
      <c r="E99" s="20" t="s">
        <v>746</v>
      </c>
      <c r="F99" s="20">
        <v>10480</v>
      </c>
      <c r="G99" s="18" t="s">
        <v>773</v>
      </c>
      <c r="H99" s="18" t="s">
        <v>1016</v>
      </c>
      <c r="I99" s="15" t="s">
        <v>882</v>
      </c>
      <c r="J99" s="15">
        <v>12</v>
      </c>
      <c r="K99" s="18" t="str">
        <f>VLOOKUP(B99:B353,'[1]查询明细'!$E:$K,7,0)</f>
        <v>50700.7</v>
      </c>
      <c r="L99" s="49"/>
      <c r="M99" s="2">
        <v>96</v>
      </c>
    </row>
    <row r="100" spans="1:13" ht="18" customHeight="1">
      <c r="A100" s="18">
        <v>97</v>
      </c>
      <c r="B100" s="18" t="s">
        <v>1322</v>
      </c>
      <c r="C100" s="18" t="s">
        <v>953</v>
      </c>
      <c r="D100" s="19" t="s">
        <v>1018</v>
      </c>
      <c r="E100" s="20" t="s">
        <v>746</v>
      </c>
      <c r="F100" s="20">
        <v>10480</v>
      </c>
      <c r="G100" s="18" t="s">
        <v>773</v>
      </c>
      <c r="H100" s="18" t="s">
        <v>1016</v>
      </c>
      <c r="I100" s="15" t="s">
        <v>882</v>
      </c>
      <c r="J100" s="15">
        <v>12</v>
      </c>
      <c r="K100" s="18" t="str">
        <f>VLOOKUP(B100:B354,'[1]查询明细'!$E:$K,7,0)</f>
        <v>50932.05</v>
      </c>
      <c r="L100" s="49"/>
      <c r="M100" s="2">
        <v>97</v>
      </c>
    </row>
    <row r="101" spans="1:13" ht="18" customHeight="1">
      <c r="A101" s="18">
        <v>98</v>
      </c>
      <c r="B101" s="18" t="s">
        <v>1323</v>
      </c>
      <c r="C101" s="18" t="s">
        <v>953</v>
      </c>
      <c r="D101" s="19" t="s">
        <v>1020</v>
      </c>
      <c r="E101" s="20" t="s">
        <v>746</v>
      </c>
      <c r="F101" s="20">
        <v>10480</v>
      </c>
      <c r="G101" s="18" t="s">
        <v>773</v>
      </c>
      <c r="H101" s="18" t="s">
        <v>1016</v>
      </c>
      <c r="I101" s="15" t="s">
        <v>882</v>
      </c>
      <c r="J101" s="15">
        <v>12</v>
      </c>
      <c r="K101" s="18" t="str">
        <f>VLOOKUP(B101:B355,'[1]查询明细'!$E:$K,7,0)</f>
        <v>65493.55</v>
      </c>
      <c r="L101" s="49"/>
      <c r="M101" s="2">
        <v>98</v>
      </c>
    </row>
    <row r="102" spans="1:13" ht="18" customHeight="1">
      <c r="A102" s="18">
        <v>99</v>
      </c>
      <c r="B102" s="18" t="s">
        <v>1324</v>
      </c>
      <c r="C102" s="18" t="s">
        <v>953</v>
      </c>
      <c r="D102" s="19" t="s">
        <v>1018</v>
      </c>
      <c r="E102" s="20" t="s">
        <v>746</v>
      </c>
      <c r="F102" s="20">
        <v>10480</v>
      </c>
      <c r="G102" s="18" t="s">
        <v>773</v>
      </c>
      <c r="H102" s="18" t="s">
        <v>1016</v>
      </c>
      <c r="I102" s="15" t="s">
        <v>1244</v>
      </c>
      <c r="J102" s="15">
        <v>12</v>
      </c>
      <c r="K102" s="18" t="str">
        <f>VLOOKUP(B102:B356,'[1]查询明细'!$E:$K,7,0)</f>
        <v>71517.9</v>
      </c>
      <c r="L102" s="49"/>
      <c r="M102" s="2">
        <v>99</v>
      </c>
    </row>
    <row r="103" spans="1:13" ht="18" customHeight="1">
      <c r="A103" s="18">
        <v>100</v>
      </c>
      <c r="B103" s="18" t="s">
        <v>1325</v>
      </c>
      <c r="C103" s="18" t="s">
        <v>953</v>
      </c>
      <c r="D103" s="19" t="s">
        <v>1018</v>
      </c>
      <c r="E103" s="20" t="s">
        <v>746</v>
      </c>
      <c r="F103" s="20">
        <v>10480</v>
      </c>
      <c r="G103" s="18" t="s">
        <v>773</v>
      </c>
      <c r="H103" s="18" t="s">
        <v>1016</v>
      </c>
      <c r="I103" s="15" t="s">
        <v>882</v>
      </c>
      <c r="J103" s="15">
        <v>12</v>
      </c>
      <c r="K103" s="18" t="str">
        <f>VLOOKUP(B103:B357,'[1]查询明细'!$E:$K,7,0)</f>
        <v>95314.25</v>
      </c>
      <c r="L103" s="49"/>
      <c r="M103" s="2">
        <v>100</v>
      </c>
    </row>
    <row r="104" spans="1:13" ht="18" customHeight="1">
      <c r="A104" s="18">
        <v>101</v>
      </c>
      <c r="B104" s="18" t="s">
        <v>1326</v>
      </c>
      <c r="C104" s="18" t="s">
        <v>953</v>
      </c>
      <c r="D104" s="19" t="s">
        <v>1018</v>
      </c>
      <c r="E104" s="20" t="s">
        <v>746</v>
      </c>
      <c r="F104" s="20">
        <v>10480</v>
      </c>
      <c r="G104" s="18" t="s">
        <v>773</v>
      </c>
      <c r="H104" s="18" t="s">
        <v>1016</v>
      </c>
      <c r="I104" s="15" t="s">
        <v>882</v>
      </c>
      <c r="J104" s="15">
        <v>12</v>
      </c>
      <c r="K104" s="18" t="str">
        <f>VLOOKUP(B104:B358,'[1]查询明细'!$E:$K,7,0)</f>
        <v>35246.8</v>
      </c>
      <c r="L104" s="49"/>
      <c r="M104" s="2">
        <v>101</v>
      </c>
    </row>
    <row r="105" spans="1:13" ht="18" customHeight="1">
      <c r="A105" s="18">
        <v>102</v>
      </c>
      <c r="B105" s="18" t="s">
        <v>1327</v>
      </c>
      <c r="C105" s="18" t="s">
        <v>953</v>
      </c>
      <c r="D105" s="19" t="s">
        <v>1018</v>
      </c>
      <c r="E105" s="20" t="s">
        <v>746</v>
      </c>
      <c r="F105" s="20">
        <v>10480</v>
      </c>
      <c r="G105" s="18" t="s">
        <v>773</v>
      </c>
      <c r="H105" s="18" t="s">
        <v>1016</v>
      </c>
      <c r="I105" s="15" t="s">
        <v>882</v>
      </c>
      <c r="J105" s="15">
        <v>12</v>
      </c>
      <c r="K105" s="18" t="str">
        <f>VLOOKUP(B105:B359,'[1]查询明细'!$E:$K,7,0)</f>
        <v>52137.15</v>
      </c>
      <c r="L105" s="49"/>
      <c r="M105" s="2">
        <v>102</v>
      </c>
    </row>
    <row r="106" spans="1:13" ht="18" customHeight="1">
      <c r="A106" s="18">
        <v>103</v>
      </c>
      <c r="B106" s="18" t="s">
        <v>1328</v>
      </c>
      <c r="C106" s="18" t="s">
        <v>953</v>
      </c>
      <c r="D106" s="19" t="s">
        <v>1020</v>
      </c>
      <c r="E106" s="20" t="s">
        <v>746</v>
      </c>
      <c r="F106" s="18">
        <v>10480</v>
      </c>
      <c r="G106" s="18" t="s">
        <v>773</v>
      </c>
      <c r="H106" s="18" t="s">
        <v>1016</v>
      </c>
      <c r="I106" s="15" t="s">
        <v>1244</v>
      </c>
      <c r="J106" s="15">
        <v>12</v>
      </c>
      <c r="K106" s="18" t="str">
        <f>VLOOKUP(B106:B360,'[1]查询明细'!$E:$K,7,0)</f>
        <v>65398.3</v>
      </c>
      <c r="L106" s="49"/>
      <c r="M106" s="2">
        <v>103</v>
      </c>
    </row>
    <row r="107" spans="1:13" ht="18" customHeight="1">
      <c r="A107" s="18">
        <v>104</v>
      </c>
      <c r="B107" s="18" t="s">
        <v>1329</v>
      </c>
      <c r="C107" s="18" t="s">
        <v>953</v>
      </c>
      <c r="D107" s="19" t="s">
        <v>1018</v>
      </c>
      <c r="E107" s="20" t="s">
        <v>746</v>
      </c>
      <c r="F107" s="20">
        <v>10480</v>
      </c>
      <c r="G107" s="18" t="s">
        <v>773</v>
      </c>
      <c r="H107" s="18" t="s">
        <v>1016</v>
      </c>
      <c r="I107" s="15" t="s">
        <v>882</v>
      </c>
      <c r="J107" s="15">
        <v>12</v>
      </c>
      <c r="K107" s="18" t="str">
        <f>VLOOKUP(B107:B361,'[1]查询明细'!$E:$K,7,0)</f>
        <v>83291.8</v>
      </c>
      <c r="L107" s="49"/>
      <c r="M107" s="2">
        <v>104</v>
      </c>
    </row>
    <row r="108" spans="1:13" ht="18" customHeight="1">
      <c r="A108" s="18">
        <v>105</v>
      </c>
      <c r="B108" s="18" t="s">
        <v>1330</v>
      </c>
      <c r="C108" s="18" t="s">
        <v>953</v>
      </c>
      <c r="D108" s="19" t="s">
        <v>1020</v>
      </c>
      <c r="E108" s="20" t="s">
        <v>746</v>
      </c>
      <c r="F108" s="20">
        <v>10480</v>
      </c>
      <c r="G108" s="18" t="s">
        <v>773</v>
      </c>
      <c r="H108" s="18" t="s">
        <v>1016</v>
      </c>
      <c r="I108" s="15" t="s">
        <v>1241</v>
      </c>
      <c r="J108" s="15">
        <v>12</v>
      </c>
      <c r="K108" s="18" t="str">
        <f>VLOOKUP(B108:B362,'[1]查询明细'!$E:$K,7,0)</f>
        <v>45979.7</v>
      </c>
      <c r="L108" s="49"/>
      <c r="M108" s="2">
        <v>105</v>
      </c>
    </row>
    <row r="109" spans="1:13" ht="18" customHeight="1">
      <c r="A109" s="18">
        <v>106</v>
      </c>
      <c r="B109" s="21" t="s">
        <v>1331</v>
      </c>
      <c r="C109" s="18" t="s">
        <v>953</v>
      </c>
      <c r="D109" s="19" t="s">
        <v>1020</v>
      </c>
      <c r="E109" s="20" t="s">
        <v>746</v>
      </c>
      <c r="F109" s="20">
        <v>10480</v>
      </c>
      <c r="G109" s="18" t="s">
        <v>773</v>
      </c>
      <c r="H109" s="18" t="s">
        <v>1016</v>
      </c>
      <c r="I109" s="15" t="s">
        <v>1241</v>
      </c>
      <c r="J109" s="15">
        <v>12</v>
      </c>
      <c r="K109" s="18" t="str">
        <f>VLOOKUP(B109:B363,'[1]查询明细'!$E:$K,7,0)</f>
        <v>55958.1</v>
      </c>
      <c r="L109" s="49"/>
      <c r="M109" s="2">
        <v>106</v>
      </c>
    </row>
    <row r="110" spans="1:13" ht="18" customHeight="1">
      <c r="A110" s="18">
        <v>107</v>
      </c>
      <c r="B110" s="18" t="s">
        <v>1332</v>
      </c>
      <c r="C110" s="18" t="s">
        <v>953</v>
      </c>
      <c r="D110" s="19" t="s">
        <v>1019</v>
      </c>
      <c r="E110" s="20" t="s">
        <v>746</v>
      </c>
      <c r="F110" s="20">
        <v>10480</v>
      </c>
      <c r="G110" s="18" t="s">
        <v>773</v>
      </c>
      <c r="H110" s="18" t="s">
        <v>1016</v>
      </c>
      <c r="I110" s="15" t="s">
        <v>1241</v>
      </c>
      <c r="J110" s="15">
        <v>12</v>
      </c>
      <c r="K110" s="18" t="str">
        <f>VLOOKUP(B110:B364,'[1]查询明细'!$E:$K,7,0)</f>
        <v>54842.25</v>
      </c>
      <c r="L110" s="49"/>
      <c r="M110" s="2">
        <v>107</v>
      </c>
    </row>
    <row r="111" spans="1:13" ht="18" customHeight="1">
      <c r="A111" s="18">
        <v>108</v>
      </c>
      <c r="B111" s="18" t="s">
        <v>1333</v>
      </c>
      <c r="C111" s="18" t="s">
        <v>953</v>
      </c>
      <c r="D111" s="19" t="s">
        <v>1017</v>
      </c>
      <c r="E111" s="20" t="s">
        <v>746</v>
      </c>
      <c r="F111" s="20">
        <v>10700</v>
      </c>
      <c r="G111" s="18" t="s">
        <v>773</v>
      </c>
      <c r="H111" s="18" t="s">
        <v>1016</v>
      </c>
      <c r="I111" s="15" t="s">
        <v>1241</v>
      </c>
      <c r="J111" s="15">
        <v>12</v>
      </c>
      <c r="K111" s="18" t="str">
        <f>VLOOKUP(B111:B365,'[1]查询明细'!$E:$K,7,0)</f>
        <v>38167.9</v>
      </c>
      <c r="L111" s="49"/>
      <c r="M111" s="2">
        <v>108</v>
      </c>
    </row>
    <row r="112" spans="1:13" ht="18" customHeight="1">
      <c r="A112" s="18">
        <v>109</v>
      </c>
      <c r="B112" s="18" t="s">
        <v>1334</v>
      </c>
      <c r="C112" s="18" t="s">
        <v>953</v>
      </c>
      <c r="D112" s="19" t="s">
        <v>1020</v>
      </c>
      <c r="E112" s="20" t="s">
        <v>746</v>
      </c>
      <c r="F112" s="20">
        <v>10480</v>
      </c>
      <c r="G112" s="18" t="s">
        <v>773</v>
      </c>
      <c r="H112" s="18" t="s">
        <v>1016</v>
      </c>
      <c r="I112" s="15" t="s">
        <v>1241</v>
      </c>
      <c r="J112" s="15">
        <v>12</v>
      </c>
      <c r="K112" s="18" t="str">
        <f>VLOOKUP(B112:B366,'[1]查询明细'!$E:$K,7,0)</f>
        <v>66757.1</v>
      </c>
      <c r="L112" s="49"/>
      <c r="M112" s="2">
        <v>109</v>
      </c>
    </row>
    <row r="113" spans="1:13" ht="18" customHeight="1">
      <c r="A113" s="18">
        <v>110</v>
      </c>
      <c r="B113" s="18" t="s">
        <v>1335</v>
      </c>
      <c r="C113" s="18" t="s">
        <v>953</v>
      </c>
      <c r="D113" s="19" t="s">
        <v>1020</v>
      </c>
      <c r="E113" s="20" t="s">
        <v>746</v>
      </c>
      <c r="F113" s="20">
        <v>10480</v>
      </c>
      <c r="G113" s="18" t="s">
        <v>773</v>
      </c>
      <c r="H113" s="18" t="s">
        <v>1016</v>
      </c>
      <c r="I113" s="15" t="s">
        <v>1241</v>
      </c>
      <c r="J113" s="15">
        <v>12</v>
      </c>
      <c r="K113" s="18" t="str">
        <f>VLOOKUP(B113:B367,'[1]查询明细'!$E:$K,7,0)</f>
        <v>38069.65</v>
      </c>
      <c r="L113" s="49"/>
      <c r="M113" s="2">
        <v>110</v>
      </c>
    </row>
    <row r="114" spans="1:13" ht="18" customHeight="1">
      <c r="A114" s="18">
        <v>111</v>
      </c>
      <c r="B114" s="18" t="s">
        <v>1336</v>
      </c>
      <c r="C114" s="18" t="s">
        <v>953</v>
      </c>
      <c r="D114" s="19" t="s">
        <v>1018</v>
      </c>
      <c r="E114" s="20" t="s">
        <v>746</v>
      </c>
      <c r="F114" s="20">
        <v>10480</v>
      </c>
      <c r="G114" s="18" t="s">
        <v>773</v>
      </c>
      <c r="H114" s="18" t="s">
        <v>1016</v>
      </c>
      <c r="I114" s="15" t="s">
        <v>882</v>
      </c>
      <c r="J114" s="15">
        <v>12</v>
      </c>
      <c r="K114" s="18" t="str">
        <f>VLOOKUP(B114:B368,'[1]查询明细'!$E:$K,7,0)</f>
        <v>70379.5</v>
      </c>
      <c r="L114" s="49"/>
      <c r="M114" s="2">
        <v>111</v>
      </c>
    </row>
    <row r="115" spans="1:13" ht="18" customHeight="1">
      <c r="A115" s="18">
        <v>112</v>
      </c>
      <c r="B115" s="18" t="s">
        <v>1337</v>
      </c>
      <c r="C115" s="18" t="s">
        <v>953</v>
      </c>
      <c r="D115" s="19" t="s">
        <v>1018</v>
      </c>
      <c r="E115" s="20" t="s">
        <v>746</v>
      </c>
      <c r="F115" s="20">
        <v>10480</v>
      </c>
      <c r="G115" s="18" t="s">
        <v>773</v>
      </c>
      <c r="H115" s="18" t="s">
        <v>1016</v>
      </c>
      <c r="I115" s="15" t="s">
        <v>1234</v>
      </c>
      <c r="J115" s="15">
        <v>12</v>
      </c>
      <c r="K115" s="18" t="str">
        <f>VLOOKUP(B115:B369,'[1]查询明细'!$E:$K,7,0)</f>
        <v>69187.2</v>
      </c>
      <c r="L115" s="49"/>
      <c r="M115" s="2">
        <v>112</v>
      </c>
    </row>
    <row r="116" spans="1:13" ht="18" customHeight="1">
      <c r="A116" s="18">
        <v>113</v>
      </c>
      <c r="B116" s="18" t="s">
        <v>1338</v>
      </c>
      <c r="C116" s="18" t="s">
        <v>953</v>
      </c>
      <c r="D116" s="19" t="s">
        <v>1020</v>
      </c>
      <c r="E116" s="20" t="s">
        <v>746</v>
      </c>
      <c r="F116" s="20">
        <v>10480</v>
      </c>
      <c r="G116" s="18" t="s">
        <v>773</v>
      </c>
      <c r="H116" s="18" t="s">
        <v>1016</v>
      </c>
      <c r="I116" s="15" t="s">
        <v>882</v>
      </c>
      <c r="J116" s="15">
        <v>12</v>
      </c>
      <c r="K116" s="18" t="str">
        <f>VLOOKUP(B116:B370,'[1]查询明细'!$E:$K,7,0)</f>
        <v>46181</v>
      </c>
      <c r="L116" s="49"/>
      <c r="M116" s="2">
        <v>113</v>
      </c>
    </row>
    <row r="117" spans="1:13" ht="18" customHeight="1">
      <c r="A117" s="18">
        <v>114</v>
      </c>
      <c r="B117" s="18" t="s">
        <v>1339</v>
      </c>
      <c r="C117" s="18" t="s">
        <v>953</v>
      </c>
      <c r="D117" s="19" t="s">
        <v>1018</v>
      </c>
      <c r="E117" s="20" t="s">
        <v>746</v>
      </c>
      <c r="F117" s="20">
        <v>10480</v>
      </c>
      <c r="G117" s="18" t="s">
        <v>773</v>
      </c>
      <c r="H117" s="18" t="s">
        <v>1016</v>
      </c>
      <c r="I117" s="15" t="s">
        <v>882</v>
      </c>
      <c r="J117" s="15">
        <v>12</v>
      </c>
      <c r="K117" s="18" t="str">
        <f>VLOOKUP(B117:B371,'[1]查询明细'!$E:$K,7,0)</f>
        <v>63967.05</v>
      </c>
      <c r="L117" s="49"/>
      <c r="M117" s="2">
        <v>114</v>
      </c>
    </row>
    <row r="118" spans="1:13" ht="18" customHeight="1">
      <c r="A118" s="18">
        <v>115</v>
      </c>
      <c r="B118" s="18" t="s">
        <v>1340</v>
      </c>
      <c r="C118" s="18" t="s">
        <v>953</v>
      </c>
      <c r="D118" s="19" t="s">
        <v>1020</v>
      </c>
      <c r="E118" s="20" t="s">
        <v>746</v>
      </c>
      <c r="F118" s="18">
        <v>10480</v>
      </c>
      <c r="G118" s="18" t="s">
        <v>773</v>
      </c>
      <c r="H118" s="18" t="s">
        <v>1016</v>
      </c>
      <c r="I118" s="15" t="s">
        <v>1244</v>
      </c>
      <c r="J118" s="15">
        <v>12</v>
      </c>
      <c r="K118" s="18" t="str">
        <f>VLOOKUP(B118:B372,'[1]查询明细'!$E:$K,7,0)</f>
        <v>45798.5</v>
      </c>
      <c r="L118" s="49"/>
      <c r="M118" s="2">
        <v>115</v>
      </c>
    </row>
    <row r="119" spans="1:13" ht="18" customHeight="1">
      <c r="A119" s="18">
        <v>116</v>
      </c>
      <c r="B119" s="18" t="s">
        <v>1341</v>
      </c>
      <c r="C119" s="18" t="s">
        <v>953</v>
      </c>
      <c r="D119" s="19" t="s">
        <v>1020</v>
      </c>
      <c r="E119" s="20" t="s">
        <v>746</v>
      </c>
      <c r="F119" s="20">
        <v>10480</v>
      </c>
      <c r="G119" s="18" t="s">
        <v>773</v>
      </c>
      <c r="H119" s="18" t="s">
        <v>1016</v>
      </c>
      <c r="I119" s="15" t="s">
        <v>882</v>
      </c>
      <c r="J119" s="15">
        <v>12</v>
      </c>
      <c r="K119" s="18" t="str">
        <f>VLOOKUP(B119:B373,'[1]查询明细'!$E:$K,7,0)</f>
        <v>53085.5</v>
      </c>
      <c r="L119" s="49"/>
      <c r="M119" s="2">
        <v>116</v>
      </c>
    </row>
    <row r="120" spans="1:13" ht="18" customHeight="1">
      <c r="A120" s="18">
        <v>117</v>
      </c>
      <c r="B120" s="18" t="s">
        <v>1342</v>
      </c>
      <c r="C120" s="18" t="s">
        <v>953</v>
      </c>
      <c r="D120" s="19" t="s">
        <v>745</v>
      </c>
      <c r="E120" s="20" t="s">
        <v>746</v>
      </c>
      <c r="F120" s="20">
        <v>7045</v>
      </c>
      <c r="G120" s="18" t="s">
        <v>773</v>
      </c>
      <c r="H120" s="18" t="s">
        <v>1016</v>
      </c>
      <c r="I120" s="15" t="s">
        <v>882</v>
      </c>
      <c r="J120" s="15">
        <v>12</v>
      </c>
      <c r="K120" s="18" t="str">
        <f>VLOOKUP(B120:B374,'[1]查询明细'!$E:$K,7,0)</f>
        <v>45545.6</v>
      </c>
      <c r="L120" s="49"/>
      <c r="M120" s="2">
        <v>117</v>
      </c>
    </row>
    <row r="121" spans="1:13" ht="18" customHeight="1">
      <c r="A121" s="18">
        <v>118</v>
      </c>
      <c r="B121" s="18" t="s">
        <v>1343</v>
      </c>
      <c r="C121" s="18" t="s">
        <v>953</v>
      </c>
      <c r="D121" s="19" t="s">
        <v>1018</v>
      </c>
      <c r="E121" s="20" t="s">
        <v>746</v>
      </c>
      <c r="F121" s="20">
        <v>10480</v>
      </c>
      <c r="G121" s="18" t="s">
        <v>773</v>
      </c>
      <c r="H121" s="18" t="s">
        <v>1016</v>
      </c>
      <c r="I121" s="15" t="s">
        <v>882</v>
      </c>
      <c r="J121" s="15">
        <v>12</v>
      </c>
      <c r="K121" s="18" t="str">
        <f>VLOOKUP(B121:B375,'[1]查询明细'!$E:$K,7,0)</f>
        <v>49717.5</v>
      </c>
      <c r="L121" s="49"/>
      <c r="M121" s="2">
        <v>118</v>
      </c>
    </row>
    <row r="122" spans="1:13" ht="18" customHeight="1">
      <c r="A122" s="18">
        <v>119</v>
      </c>
      <c r="B122" s="18" t="s">
        <v>1344</v>
      </c>
      <c r="C122" s="18" t="s">
        <v>953</v>
      </c>
      <c r="D122" s="19" t="s">
        <v>1020</v>
      </c>
      <c r="E122" s="20" t="s">
        <v>746</v>
      </c>
      <c r="F122" s="20">
        <v>10480</v>
      </c>
      <c r="G122" s="18" t="s">
        <v>773</v>
      </c>
      <c r="H122" s="18" t="s">
        <v>1016</v>
      </c>
      <c r="I122" s="15" t="s">
        <v>1244</v>
      </c>
      <c r="J122" s="15">
        <v>12</v>
      </c>
      <c r="K122" s="18" t="str">
        <f>VLOOKUP(B122:B376,'[1]查询明细'!$E:$K,7,0)</f>
        <v>52543.3</v>
      </c>
      <c r="L122" s="49"/>
      <c r="M122" s="2">
        <v>119</v>
      </c>
    </row>
    <row r="123" spans="1:13" ht="18" customHeight="1">
      <c r="A123" s="18">
        <v>120</v>
      </c>
      <c r="B123" s="18" t="s">
        <v>1345</v>
      </c>
      <c r="C123" s="18" t="s">
        <v>953</v>
      </c>
      <c r="D123" s="19" t="s">
        <v>1018</v>
      </c>
      <c r="E123" s="20" t="s">
        <v>746</v>
      </c>
      <c r="F123" s="20">
        <v>10480</v>
      </c>
      <c r="G123" s="18" t="s">
        <v>773</v>
      </c>
      <c r="H123" s="18" t="s">
        <v>1016</v>
      </c>
      <c r="I123" s="15" t="s">
        <v>882</v>
      </c>
      <c r="J123" s="15">
        <v>12</v>
      </c>
      <c r="K123" s="18" t="str">
        <f>VLOOKUP(B123:B377,'[1]查询明细'!$E:$K,7,0)</f>
        <v>50508.55</v>
      </c>
      <c r="L123" s="49"/>
      <c r="M123" s="2">
        <v>120</v>
      </c>
    </row>
    <row r="124" spans="1:13" ht="18" customHeight="1">
      <c r="A124" s="18">
        <v>121</v>
      </c>
      <c r="B124" s="18" t="s">
        <v>1346</v>
      </c>
      <c r="C124" s="18" t="s">
        <v>953</v>
      </c>
      <c r="D124" s="19" t="s">
        <v>1020</v>
      </c>
      <c r="E124" s="20" t="s">
        <v>746</v>
      </c>
      <c r="F124" s="20">
        <v>10480</v>
      </c>
      <c r="G124" s="18" t="s">
        <v>773</v>
      </c>
      <c r="H124" s="18" t="s">
        <v>1016</v>
      </c>
      <c r="I124" s="15" t="s">
        <v>882</v>
      </c>
      <c r="J124" s="15">
        <v>12</v>
      </c>
      <c r="K124" s="18" t="str">
        <f>VLOOKUP(B124:B378,'[1]查询明细'!$E:$K,7,0)</f>
        <v>70727.9</v>
      </c>
      <c r="L124" s="49"/>
      <c r="M124" s="2">
        <v>121</v>
      </c>
    </row>
    <row r="125" spans="1:13" ht="18" customHeight="1">
      <c r="A125" s="18">
        <v>122</v>
      </c>
      <c r="B125" s="18" t="s">
        <v>1347</v>
      </c>
      <c r="C125" s="18" t="s">
        <v>953</v>
      </c>
      <c r="D125" s="19" t="s">
        <v>1020</v>
      </c>
      <c r="E125" s="20" t="s">
        <v>746</v>
      </c>
      <c r="F125" s="20">
        <v>10480</v>
      </c>
      <c r="G125" s="18" t="s">
        <v>773</v>
      </c>
      <c r="H125" s="18" t="s">
        <v>1016</v>
      </c>
      <c r="I125" s="15" t="s">
        <v>882</v>
      </c>
      <c r="J125" s="15">
        <v>12</v>
      </c>
      <c r="K125" s="18" t="str">
        <f>VLOOKUP(B125:B379,'[1]查询明细'!$E:$K,7,0)</f>
        <v>64463.1</v>
      </c>
      <c r="L125" s="49"/>
      <c r="M125" s="2">
        <v>122</v>
      </c>
    </row>
    <row r="126" spans="1:13" ht="18" customHeight="1">
      <c r="A126" s="18">
        <v>123</v>
      </c>
      <c r="B126" s="21" t="s">
        <v>1348</v>
      </c>
      <c r="C126" s="18" t="s">
        <v>953</v>
      </c>
      <c r="D126" s="19" t="s">
        <v>1020</v>
      </c>
      <c r="E126" s="20" t="s">
        <v>746</v>
      </c>
      <c r="F126" s="20">
        <v>10480</v>
      </c>
      <c r="G126" s="18" t="s">
        <v>773</v>
      </c>
      <c r="H126" s="18" t="s">
        <v>1016</v>
      </c>
      <c r="I126" s="15" t="s">
        <v>882</v>
      </c>
      <c r="J126" s="15">
        <v>12</v>
      </c>
      <c r="K126" s="18" t="str">
        <f>VLOOKUP(B126:B380,'[1]查询明细'!$E:$K,7,0)</f>
        <v>57837.9</v>
      </c>
      <c r="L126" s="49"/>
      <c r="M126" s="2">
        <v>123</v>
      </c>
    </row>
    <row r="127" spans="1:13" ht="18" customHeight="1">
      <c r="A127" s="18">
        <v>124</v>
      </c>
      <c r="B127" s="18" t="s">
        <v>1349</v>
      </c>
      <c r="C127" s="18" t="s">
        <v>953</v>
      </c>
      <c r="D127" s="19" t="s">
        <v>1018</v>
      </c>
      <c r="E127" s="20" t="s">
        <v>746</v>
      </c>
      <c r="F127" s="20">
        <v>10480</v>
      </c>
      <c r="G127" s="18" t="s">
        <v>773</v>
      </c>
      <c r="H127" s="18" t="s">
        <v>1016</v>
      </c>
      <c r="I127" s="15" t="s">
        <v>882</v>
      </c>
      <c r="J127" s="15">
        <v>12</v>
      </c>
      <c r="K127" s="18" t="str">
        <f>VLOOKUP(B127:B381,'[1]查询明细'!$E:$K,7,0)</f>
        <v>77199.3</v>
      </c>
      <c r="L127" s="49"/>
      <c r="M127" s="2">
        <v>124</v>
      </c>
    </row>
    <row r="128" spans="1:13" ht="18" customHeight="1">
      <c r="A128" s="18">
        <v>125</v>
      </c>
      <c r="B128" s="18" t="s">
        <v>1350</v>
      </c>
      <c r="C128" s="18" t="s">
        <v>953</v>
      </c>
      <c r="D128" s="19" t="s">
        <v>1019</v>
      </c>
      <c r="E128" s="20" t="s">
        <v>746</v>
      </c>
      <c r="F128" s="20">
        <v>10480</v>
      </c>
      <c r="G128" s="18" t="s">
        <v>773</v>
      </c>
      <c r="H128" s="18" t="s">
        <v>1016</v>
      </c>
      <c r="I128" s="15" t="s">
        <v>882</v>
      </c>
      <c r="J128" s="15">
        <v>12</v>
      </c>
      <c r="K128" s="18">
        <f>VLOOKUP(B128:B382,'[1]查询明细'!$E:$K,7,0)-53.8</f>
        <v>37578.95</v>
      </c>
      <c r="L128" s="49"/>
      <c r="M128" s="2">
        <v>125</v>
      </c>
    </row>
    <row r="129" spans="1:13" ht="18" customHeight="1">
      <c r="A129" s="18">
        <v>126</v>
      </c>
      <c r="B129" s="21" t="s">
        <v>1351</v>
      </c>
      <c r="C129" s="18" t="s">
        <v>953</v>
      </c>
      <c r="D129" s="19" t="s">
        <v>1019</v>
      </c>
      <c r="E129" s="20" t="s">
        <v>746</v>
      </c>
      <c r="F129" s="20">
        <v>10480</v>
      </c>
      <c r="G129" s="18" t="s">
        <v>883</v>
      </c>
      <c r="H129" s="18" t="s">
        <v>1016</v>
      </c>
      <c r="I129" s="15" t="s">
        <v>882</v>
      </c>
      <c r="J129" s="15">
        <v>12</v>
      </c>
      <c r="K129" s="18" t="str">
        <f>VLOOKUP(B129:B383,'[1]查询明细'!$E:$K,7,0)</f>
        <v>44884.4</v>
      </c>
      <c r="L129" s="49"/>
      <c r="M129" s="2">
        <v>126</v>
      </c>
    </row>
    <row r="130" spans="1:13" ht="18" customHeight="1">
      <c r="A130" s="18">
        <v>127</v>
      </c>
      <c r="B130" s="18" t="s">
        <v>1352</v>
      </c>
      <c r="C130" s="18" t="s">
        <v>1353</v>
      </c>
      <c r="D130" s="19" t="s">
        <v>1018</v>
      </c>
      <c r="E130" s="20" t="s">
        <v>746</v>
      </c>
      <c r="F130" s="20">
        <v>10480</v>
      </c>
      <c r="G130" s="18" t="s">
        <v>773</v>
      </c>
      <c r="H130" s="18" t="s">
        <v>1016</v>
      </c>
      <c r="I130" s="15" t="s">
        <v>882</v>
      </c>
      <c r="J130" s="15">
        <v>12</v>
      </c>
      <c r="K130" s="18" t="str">
        <f>VLOOKUP(B130:B384,'[1]查询明细'!$E:$K,7,0)</f>
        <v>47468.9</v>
      </c>
      <c r="L130" s="49"/>
      <c r="M130" s="2">
        <v>127</v>
      </c>
    </row>
    <row r="131" spans="1:13" ht="18" customHeight="1">
      <c r="A131" s="18">
        <v>128</v>
      </c>
      <c r="B131" s="18" t="s">
        <v>1354</v>
      </c>
      <c r="C131" s="18" t="s">
        <v>953</v>
      </c>
      <c r="D131" s="19" t="s">
        <v>750</v>
      </c>
      <c r="E131" s="20" t="s">
        <v>749</v>
      </c>
      <c r="F131" s="20">
        <v>10480</v>
      </c>
      <c r="G131" s="18" t="s">
        <v>773</v>
      </c>
      <c r="H131" s="18" t="s">
        <v>1016</v>
      </c>
      <c r="I131" s="15" t="s">
        <v>882</v>
      </c>
      <c r="J131" s="15">
        <v>12</v>
      </c>
      <c r="K131" s="18" t="str">
        <f>VLOOKUP(B131:B385,'[1]查询明细'!$E:$K,7,0)</f>
        <v>46075.05</v>
      </c>
      <c r="L131" s="49"/>
      <c r="M131" s="2">
        <v>128</v>
      </c>
    </row>
    <row r="132" spans="1:13" ht="18" customHeight="1">
      <c r="A132" s="18">
        <v>129</v>
      </c>
      <c r="B132" s="18" t="s">
        <v>1355</v>
      </c>
      <c r="C132" s="18" t="s">
        <v>953</v>
      </c>
      <c r="D132" s="19" t="s">
        <v>1020</v>
      </c>
      <c r="E132" s="20" t="s">
        <v>746</v>
      </c>
      <c r="F132" s="20">
        <v>10480</v>
      </c>
      <c r="G132" s="18" t="s">
        <v>773</v>
      </c>
      <c r="H132" s="18" t="s">
        <v>1016</v>
      </c>
      <c r="I132" s="15" t="s">
        <v>882</v>
      </c>
      <c r="J132" s="15">
        <v>12</v>
      </c>
      <c r="K132" s="18" t="str">
        <f>VLOOKUP(B132:B386,'[1]查询明细'!$E:$K,7,0)</f>
        <v>68548.7</v>
      </c>
      <c r="L132" s="49"/>
      <c r="M132" s="2">
        <v>129</v>
      </c>
    </row>
    <row r="133" spans="1:13" ht="18" customHeight="1">
      <c r="A133" s="18">
        <v>130</v>
      </c>
      <c r="B133" s="18" t="s">
        <v>1356</v>
      </c>
      <c r="C133" s="18" t="s">
        <v>953</v>
      </c>
      <c r="D133" s="19" t="s">
        <v>1018</v>
      </c>
      <c r="E133" s="20" t="s">
        <v>746</v>
      </c>
      <c r="F133" s="20">
        <v>10480</v>
      </c>
      <c r="G133" s="18" t="s">
        <v>773</v>
      </c>
      <c r="H133" s="18" t="s">
        <v>1016</v>
      </c>
      <c r="I133" s="15" t="s">
        <v>882</v>
      </c>
      <c r="J133" s="15">
        <v>12</v>
      </c>
      <c r="K133" s="18" t="str">
        <f>VLOOKUP(B133:B387,'[1]查询明细'!$E:$K,7,0)</f>
        <v>45207.65</v>
      </c>
      <c r="L133" s="49"/>
      <c r="M133" s="2">
        <v>130</v>
      </c>
    </row>
    <row r="134" spans="1:13" ht="18" customHeight="1">
      <c r="A134" s="18">
        <v>131</v>
      </c>
      <c r="B134" s="18" t="s">
        <v>1357</v>
      </c>
      <c r="C134" s="18" t="s">
        <v>953</v>
      </c>
      <c r="D134" s="19" t="s">
        <v>1020</v>
      </c>
      <c r="E134" s="20" t="s">
        <v>746</v>
      </c>
      <c r="F134" s="20">
        <v>10480</v>
      </c>
      <c r="G134" s="18" t="s">
        <v>773</v>
      </c>
      <c r="H134" s="18" t="s">
        <v>1016</v>
      </c>
      <c r="I134" s="15" t="s">
        <v>1244</v>
      </c>
      <c r="J134" s="15">
        <v>12</v>
      </c>
      <c r="K134" s="18" t="str">
        <f>VLOOKUP(B134:B388,'[1]查询明细'!$E:$K,7,0)</f>
        <v>68885.1</v>
      </c>
      <c r="L134" s="49"/>
      <c r="M134" s="2">
        <v>131</v>
      </c>
    </row>
    <row r="135" spans="1:13" ht="18" customHeight="1">
      <c r="A135" s="18">
        <v>132</v>
      </c>
      <c r="B135" s="18" t="s">
        <v>1358</v>
      </c>
      <c r="C135" s="18" t="s">
        <v>953</v>
      </c>
      <c r="D135" s="19" t="s">
        <v>1020</v>
      </c>
      <c r="E135" s="20" t="s">
        <v>746</v>
      </c>
      <c r="F135" s="20">
        <v>10480</v>
      </c>
      <c r="G135" s="18" t="s">
        <v>773</v>
      </c>
      <c r="H135" s="18" t="s">
        <v>1016</v>
      </c>
      <c r="I135" s="15" t="s">
        <v>882</v>
      </c>
      <c r="J135" s="15">
        <v>12</v>
      </c>
      <c r="K135" s="18" t="str">
        <f>VLOOKUP(B135:B389,'[1]查询明细'!$E:$K,7,0)</f>
        <v>69802.6</v>
      </c>
      <c r="L135" s="49"/>
      <c r="M135" s="2">
        <v>132</v>
      </c>
    </row>
    <row r="136" spans="1:13" ht="18" customHeight="1">
      <c r="A136" s="18">
        <v>133</v>
      </c>
      <c r="B136" s="18" t="s">
        <v>1359</v>
      </c>
      <c r="C136" s="18" t="s">
        <v>953</v>
      </c>
      <c r="D136" s="19" t="s">
        <v>1018</v>
      </c>
      <c r="E136" s="20" t="s">
        <v>746</v>
      </c>
      <c r="F136" s="20">
        <v>10480</v>
      </c>
      <c r="G136" s="18" t="s">
        <v>773</v>
      </c>
      <c r="H136" s="18" t="s">
        <v>1016</v>
      </c>
      <c r="I136" s="15" t="s">
        <v>882</v>
      </c>
      <c r="J136" s="15">
        <v>12</v>
      </c>
      <c r="K136" s="18" t="str">
        <f>VLOOKUP(B136:B390,'[1]查询明细'!$E:$K,7,0)</f>
        <v>59774</v>
      </c>
      <c r="L136" s="49"/>
      <c r="M136" s="2">
        <v>133</v>
      </c>
    </row>
    <row r="137" spans="1:13" ht="18" customHeight="1">
      <c r="A137" s="18">
        <v>134</v>
      </c>
      <c r="B137" s="18" t="s">
        <v>1360</v>
      </c>
      <c r="C137" s="18" t="s">
        <v>953</v>
      </c>
      <c r="D137" s="19" t="s">
        <v>745</v>
      </c>
      <c r="E137" s="20" t="s">
        <v>746</v>
      </c>
      <c r="F137" s="20">
        <v>7045</v>
      </c>
      <c r="G137" s="18" t="s">
        <v>773</v>
      </c>
      <c r="H137" s="18" t="s">
        <v>1016</v>
      </c>
      <c r="I137" s="15" t="s">
        <v>882</v>
      </c>
      <c r="J137" s="15">
        <v>12</v>
      </c>
      <c r="K137" s="18" t="str">
        <f>VLOOKUP(B137:B391,'[1]查询明细'!$E:$K,7,0)</f>
        <v>41871.3</v>
      </c>
      <c r="L137" s="49"/>
      <c r="M137" s="2">
        <v>134</v>
      </c>
    </row>
    <row r="138" spans="1:13" ht="18" customHeight="1">
      <c r="A138" s="18">
        <v>135</v>
      </c>
      <c r="B138" s="18" t="s">
        <v>1361</v>
      </c>
      <c r="C138" s="18" t="s">
        <v>953</v>
      </c>
      <c r="D138" s="19" t="s">
        <v>1020</v>
      </c>
      <c r="E138" s="20" t="s">
        <v>746</v>
      </c>
      <c r="F138" s="20">
        <v>10480</v>
      </c>
      <c r="G138" s="18" t="s">
        <v>773</v>
      </c>
      <c r="H138" s="18" t="s">
        <v>1016</v>
      </c>
      <c r="I138" s="15" t="s">
        <v>1244</v>
      </c>
      <c r="J138" s="15">
        <v>12</v>
      </c>
      <c r="K138" s="18" t="str">
        <f>VLOOKUP(B138:B392,'[1]查询明细'!$E:$K,7,0)</f>
        <v>50566.5</v>
      </c>
      <c r="L138" s="49"/>
      <c r="M138" s="2">
        <v>135</v>
      </c>
    </row>
    <row r="139" spans="1:13" ht="18" customHeight="1">
      <c r="A139" s="18">
        <v>136</v>
      </c>
      <c r="B139" s="21" t="s">
        <v>1362</v>
      </c>
      <c r="C139" s="18" t="s">
        <v>953</v>
      </c>
      <c r="D139" s="22" t="s">
        <v>1018</v>
      </c>
      <c r="E139" s="20" t="s">
        <v>746</v>
      </c>
      <c r="F139" s="20">
        <v>10480</v>
      </c>
      <c r="G139" s="18" t="s">
        <v>773</v>
      </c>
      <c r="H139" s="18" t="s">
        <v>1016</v>
      </c>
      <c r="I139" s="15" t="s">
        <v>882</v>
      </c>
      <c r="J139" s="15">
        <v>12</v>
      </c>
      <c r="K139" s="18" t="str">
        <f>VLOOKUP(B139:B393,'[1]查询明细'!$E:$K,7,0)</f>
        <v>42444.75</v>
      </c>
      <c r="L139" s="49"/>
      <c r="M139" s="2">
        <v>136</v>
      </c>
    </row>
    <row r="140" spans="1:13" ht="18" customHeight="1">
      <c r="A140" s="18">
        <v>137</v>
      </c>
      <c r="B140" s="18" t="s">
        <v>1363</v>
      </c>
      <c r="C140" s="18" t="s">
        <v>953</v>
      </c>
      <c r="D140" s="19" t="s">
        <v>1019</v>
      </c>
      <c r="E140" s="20" t="s">
        <v>746</v>
      </c>
      <c r="F140" s="20">
        <v>10480</v>
      </c>
      <c r="G140" s="18" t="s">
        <v>773</v>
      </c>
      <c r="H140" s="18" t="s">
        <v>1016</v>
      </c>
      <c r="I140" s="15" t="s">
        <v>882</v>
      </c>
      <c r="J140" s="15">
        <v>12</v>
      </c>
      <c r="K140" s="18" t="str">
        <f>VLOOKUP(B140:B394,'[1]查询明细'!$E:$K,7,0)</f>
        <v>55942.1</v>
      </c>
      <c r="L140" s="49"/>
      <c r="M140" s="2">
        <v>137</v>
      </c>
    </row>
    <row r="141" spans="1:13" ht="18" customHeight="1">
      <c r="A141" s="18">
        <v>138</v>
      </c>
      <c r="B141" s="18" t="s">
        <v>1364</v>
      </c>
      <c r="C141" s="18" t="s">
        <v>953</v>
      </c>
      <c r="D141" s="19" t="s">
        <v>1020</v>
      </c>
      <c r="E141" s="20" t="s">
        <v>746</v>
      </c>
      <c r="F141" s="20">
        <v>10480</v>
      </c>
      <c r="G141" s="18" t="s">
        <v>773</v>
      </c>
      <c r="H141" s="18" t="s">
        <v>1016</v>
      </c>
      <c r="I141" s="15" t="s">
        <v>882</v>
      </c>
      <c r="J141" s="15">
        <v>12</v>
      </c>
      <c r="K141" s="18" t="str">
        <f>VLOOKUP(B141:B395,'[1]查询明细'!$E:$K,7,0)</f>
        <v>54911.4</v>
      </c>
      <c r="L141" s="49"/>
      <c r="M141" s="2">
        <v>138</v>
      </c>
    </row>
    <row r="142" spans="1:13" ht="18" customHeight="1">
      <c r="A142" s="18">
        <v>139</v>
      </c>
      <c r="B142" s="18" t="s">
        <v>1365</v>
      </c>
      <c r="C142" s="18" t="s">
        <v>953</v>
      </c>
      <c r="D142" s="19" t="s">
        <v>1018</v>
      </c>
      <c r="E142" s="20" t="s">
        <v>746</v>
      </c>
      <c r="F142" s="20">
        <v>10480</v>
      </c>
      <c r="G142" s="18" t="s">
        <v>773</v>
      </c>
      <c r="H142" s="18" t="s">
        <v>1016</v>
      </c>
      <c r="I142" s="15" t="s">
        <v>882</v>
      </c>
      <c r="J142" s="15">
        <v>12</v>
      </c>
      <c r="K142" s="18" t="str">
        <f>VLOOKUP(B142:B396,'[1]查询明细'!$E:$K,7,0)</f>
        <v>42010.1</v>
      </c>
      <c r="L142" s="49"/>
      <c r="M142" s="2">
        <v>139</v>
      </c>
    </row>
    <row r="143" spans="1:13" ht="18" customHeight="1">
      <c r="A143" s="18">
        <v>140</v>
      </c>
      <c r="B143" s="18" t="s">
        <v>1366</v>
      </c>
      <c r="C143" s="18" t="s">
        <v>1353</v>
      </c>
      <c r="D143" s="19" t="s">
        <v>1018</v>
      </c>
      <c r="E143" s="20" t="s">
        <v>746</v>
      </c>
      <c r="F143" s="18">
        <v>10480</v>
      </c>
      <c r="G143" s="18" t="s">
        <v>773</v>
      </c>
      <c r="H143" s="18" t="s">
        <v>1016</v>
      </c>
      <c r="I143" s="15" t="s">
        <v>882</v>
      </c>
      <c r="J143" s="15">
        <v>12</v>
      </c>
      <c r="K143" s="18" t="str">
        <f>VLOOKUP(B143:B397,'[1]查询明细'!$E:$K,7,0)</f>
        <v>41422.7</v>
      </c>
      <c r="L143" s="49"/>
      <c r="M143" s="2">
        <v>140</v>
      </c>
    </row>
    <row r="144" spans="1:13" ht="18" customHeight="1">
      <c r="A144" s="18">
        <v>141</v>
      </c>
      <c r="B144" s="18" t="s">
        <v>1367</v>
      </c>
      <c r="C144" s="18" t="s">
        <v>953</v>
      </c>
      <c r="D144" s="19" t="s">
        <v>1020</v>
      </c>
      <c r="E144" s="20" t="s">
        <v>746</v>
      </c>
      <c r="F144" s="20">
        <v>10480</v>
      </c>
      <c r="G144" s="18" t="s">
        <v>773</v>
      </c>
      <c r="H144" s="18" t="s">
        <v>1016</v>
      </c>
      <c r="I144" s="15" t="s">
        <v>882</v>
      </c>
      <c r="J144" s="15">
        <v>12</v>
      </c>
      <c r="K144" s="18" t="str">
        <f>VLOOKUP(B144:B398,'[1]查询明细'!$E:$K,7,0)</f>
        <v>64726.4</v>
      </c>
      <c r="L144" s="49"/>
      <c r="M144" s="2">
        <v>141</v>
      </c>
    </row>
    <row r="145" spans="1:13" ht="18" customHeight="1">
      <c r="A145" s="18">
        <v>142</v>
      </c>
      <c r="B145" s="18" t="s">
        <v>1368</v>
      </c>
      <c r="C145" s="18" t="s">
        <v>953</v>
      </c>
      <c r="D145" s="19" t="s">
        <v>1020</v>
      </c>
      <c r="E145" s="20" t="s">
        <v>746</v>
      </c>
      <c r="F145" s="20">
        <v>10480</v>
      </c>
      <c r="G145" s="18" t="s">
        <v>773</v>
      </c>
      <c r="H145" s="18" t="s">
        <v>1016</v>
      </c>
      <c r="I145" s="15" t="s">
        <v>882</v>
      </c>
      <c r="J145" s="15">
        <v>12</v>
      </c>
      <c r="K145" s="18" t="str">
        <f>VLOOKUP(B145:B399,'[1]查询明细'!$E:$K,7,0)</f>
        <v>77931.3</v>
      </c>
      <c r="L145" s="49"/>
      <c r="M145" s="2">
        <v>142</v>
      </c>
    </row>
    <row r="146" spans="1:13" ht="18" customHeight="1">
      <c r="A146" s="18">
        <v>143</v>
      </c>
      <c r="B146" s="18" t="s">
        <v>1369</v>
      </c>
      <c r="C146" s="18" t="s">
        <v>1353</v>
      </c>
      <c r="D146" s="19" t="s">
        <v>1018</v>
      </c>
      <c r="E146" s="20" t="s">
        <v>746</v>
      </c>
      <c r="F146" s="20">
        <v>10480</v>
      </c>
      <c r="G146" s="18" t="s">
        <v>773</v>
      </c>
      <c r="H146" s="18" t="s">
        <v>1016</v>
      </c>
      <c r="I146" s="15" t="s">
        <v>882</v>
      </c>
      <c r="J146" s="15">
        <v>12</v>
      </c>
      <c r="K146" s="18" t="str">
        <f>VLOOKUP(B146:B400,'[1]查询明细'!$E:$K,7,0)</f>
        <v>44024.85</v>
      </c>
      <c r="L146" s="49"/>
      <c r="M146" s="2">
        <v>143</v>
      </c>
    </row>
    <row r="147" spans="1:13" ht="18" customHeight="1">
      <c r="A147" s="18">
        <v>144</v>
      </c>
      <c r="B147" s="18" t="s">
        <v>1370</v>
      </c>
      <c r="C147" s="18" t="s">
        <v>953</v>
      </c>
      <c r="D147" s="19" t="s">
        <v>1018</v>
      </c>
      <c r="E147" s="20" t="s">
        <v>746</v>
      </c>
      <c r="F147" s="20">
        <v>10480</v>
      </c>
      <c r="G147" s="18" t="s">
        <v>773</v>
      </c>
      <c r="H147" s="18" t="s">
        <v>1016</v>
      </c>
      <c r="I147" s="15" t="s">
        <v>882</v>
      </c>
      <c r="J147" s="15">
        <v>12</v>
      </c>
      <c r="K147" s="18" t="str">
        <f>VLOOKUP(B147:B401,'[1]查询明细'!$E:$K,7,0)</f>
        <v>46302.9</v>
      </c>
      <c r="L147" s="49"/>
      <c r="M147" s="2">
        <v>144</v>
      </c>
    </row>
    <row r="148" spans="1:13" ht="18" customHeight="1">
      <c r="A148" s="18">
        <v>145</v>
      </c>
      <c r="B148" s="18" t="s">
        <v>1371</v>
      </c>
      <c r="C148" s="18" t="s">
        <v>953</v>
      </c>
      <c r="D148" s="19" t="s">
        <v>1018</v>
      </c>
      <c r="E148" s="20" t="s">
        <v>746</v>
      </c>
      <c r="F148" s="20">
        <v>10480</v>
      </c>
      <c r="G148" s="18" t="s">
        <v>773</v>
      </c>
      <c r="H148" s="18" t="s">
        <v>1016</v>
      </c>
      <c r="I148" s="15" t="s">
        <v>882</v>
      </c>
      <c r="J148" s="15">
        <v>12</v>
      </c>
      <c r="K148" s="18" t="str">
        <f>VLOOKUP(B148:B402,'[1]查询明细'!$E:$K,7,0)</f>
        <v>37408.1</v>
      </c>
      <c r="L148" s="49"/>
      <c r="M148" s="2">
        <v>145</v>
      </c>
    </row>
    <row r="149" spans="1:13" ht="18" customHeight="1">
      <c r="A149" s="18">
        <v>146</v>
      </c>
      <c r="B149" s="21" t="s">
        <v>1372</v>
      </c>
      <c r="C149" s="18" t="s">
        <v>953</v>
      </c>
      <c r="D149" s="19" t="s">
        <v>1018</v>
      </c>
      <c r="E149" s="20" t="s">
        <v>746</v>
      </c>
      <c r="F149" s="20">
        <v>10480</v>
      </c>
      <c r="G149" s="18" t="s">
        <v>773</v>
      </c>
      <c r="H149" s="18" t="s">
        <v>1016</v>
      </c>
      <c r="I149" s="15" t="s">
        <v>882</v>
      </c>
      <c r="J149" s="15">
        <v>12</v>
      </c>
      <c r="K149" s="18" t="str">
        <f>VLOOKUP(B149:B403,'[1]查询明细'!$E:$K,7,0)</f>
        <v>45461.55</v>
      </c>
      <c r="L149" s="49"/>
      <c r="M149" s="2">
        <v>146</v>
      </c>
    </row>
    <row r="150" spans="1:13" ht="18" customHeight="1">
      <c r="A150" s="18">
        <v>147</v>
      </c>
      <c r="B150" s="18" t="s">
        <v>1373</v>
      </c>
      <c r="C150" s="18" t="s">
        <v>953</v>
      </c>
      <c r="D150" s="19" t="s">
        <v>1018</v>
      </c>
      <c r="E150" s="20" t="s">
        <v>746</v>
      </c>
      <c r="F150" s="20">
        <v>10480</v>
      </c>
      <c r="G150" s="18" t="s">
        <v>773</v>
      </c>
      <c r="H150" s="18" t="s">
        <v>1016</v>
      </c>
      <c r="I150" s="15" t="s">
        <v>1244</v>
      </c>
      <c r="J150" s="15">
        <v>12</v>
      </c>
      <c r="K150" s="18" t="str">
        <f>VLOOKUP(B150:B404,'[1]查询明细'!$E:$K,7,0)</f>
        <v>48510.35</v>
      </c>
      <c r="L150" s="49"/>
      <c r="M150" s="2">
        <v>147</v>
      </c>
    </row>
    <row r="151" spans="1:13" ht="18" customHeight="1">
      <c r="A151" s="18">
        <v>148</v>
      </c>
      <c r="B151" s="18" t="s">
        <v>1374</v>
      </c>
      <c r="C151" s="18" t="s">
        <v>1353</v>
      </c>
      <c r="D151" s="19" t="s">
        <v>1018</v>
      </c>
      <c r="E151" s="20" t="s">
        <v>746</v>
      </c>
      <c r="F151" s="20">
        <v>10480</v>
      </c>
      <c r="G151" s="18" t="s">
        <v>773</v>
      </c>
      <c r="H151" s="18" t="s">
        <v>1016</v>
      </c>
      <c r="I151" s="15" t="s">
        <v>882</v>
      </c>
      <c r="J151" s="15">
        <v>12</v>
      </c>
      <c r="K151" s="18" t="str">
        <f>VLOOKUP(B151:B405,'[1]查询明细'!$E:$K,7,0)</f>
        <v>44804.65</v>
      </c>
      <c r="L151" s="49"/>
      <c r="M151" s="2">
        <v>148</v>
      </c>
    </row>
    <row r="152" spans="1:13" ht="18" customHeight="1">
      <c r="A152" s="18">
        <v>149</v>
      </c>
      <c r="B152" s="18" t="s">
        <v>1375</v>
      </c>
      <c r="C152" s="18" t="s">
        <v>953</v>
      </c>
      <c r="D152" s="19" t="s">
        <v>1017</v>
      </c>
      <c r="E152" s="20" t="s">
        <v>746</v>
      </c>
      <c r="F152" s="20">
        <v>10700</v>
      </c>
      <c r="G152" s="18" t="s">
        <v>773</v>
      </c>
      <c r="H152" s="18" t="s">
        <v>1016</v>
      </c>
      <c r="I152" s="15" t="s">
        <v>882</v>
      </c>
      <c r="J152" s="15">
        <v>12</v>
      </c>
      <c r="K152" s="18" t="str">
        <f>VLOOKUP(B152:B406,'[1]查询明细'!$E:$K,7,0)</f>
        <v>35336.1</v>
      </c>
      <c r="L152" s="49"/>
      <c r="M152" s="2">
        <v>149</v>
      </c>
    </row>
    <row r="153" spans="1:13" ht="18" customHeight="1">
      <c r="A153" s="18">
        <v>150</v>
      </c>
      <c r="B153" s="18" t="s">
        <v>1376</v>
      </c>
      <c r="C153" s="18" t="s">
        <v>953</v>
      </c>
      <c r="D153" s="19" t="s">
        <v>1017</v>
      </c>
      <c r="E153" s="20" t="s">
        <v>746</v>
      </c>
      <c r="F153" s="20">
        <v>10700</v>
      </c>
      <c r="G153" s="18" t="s">
        <v>773</v>
      </c>
      <c r="H153" s="18" t="s">
        <v>1016</v>
      </c>
      <c r="I153" s="15" t="s">
        <v>882</v>
      </c>
      <c r="J153" s="15">
        <v>12</v>
      </c>
      <c r="K153" s="18" t="str">
        <f>VLOOKUP(B153:B407,'[1]查询明细'!$E:$K,7,0)</f>
        <v>34160.1</v>
      </c>
      <c r="L153" s="49"/>
      <c r="M153" s="2">
        <v>150</v>
      </c>
    </row>
    <row r="154" spans="1:13" ht="18" customHeight="1">
      <c r="A154" s="18">
        <v>151</v>
      </c>
      <c r="B154" s="21" t="s">
        <v>1377</v>
      </c>
      <c r="C154" s="18" t="s">
        <v>953</v>
      </c>
      <c r="D154" s="19" t="s">
        <v>1018</v>
      </c>
      <c r="E154" s="20" t="s">
        <v>746</v>
      </c>
      <c r="F154" s="20">
        <v>10480</v>
      </c>
      <c r="G154" s="18" t="s">
        <v>773</v>
      </c>
      <c r="H154" s="18" t="s">
        <v>1016</v>
      </c>
      <c r="I154" s="15" t="s">
        <v>1244</v>
      </c>
      <c r="J154" s="15">
        <v>12</v>
      </c>
      <c r="K154" s="18" t="str">
        <f>VLOOKUP(B154:B408,'[1]查询明细'!$E:$K,7,0)</f>
        <v>56315.25</v>
      </c>
      <c r="L154" s="49"/>
      <c r="M154" s="2">
        <v>151</v>
      </c>
    </row>
    <row r="155" spans="1:13" ht="18" customHeight="1">
      <c r="A155" s="18">
        <v>152</v>
      </c>
      <c r="B155" s="21" t="s">
        <v>1378</v>
      </c>
      <c r="C155" s="18" t="s">
        <v>953</v>
      </c>
      <c r="D155" s="19" t="s">
        <v>1020</v>
      </c>
      <c r="E155" s="20" t="s">
        <v>746</v>
      </c>
      <c r="F155" s="20">
        <v>10480</v>
      </c>
      <c r="G155" s="18" t="s">
        <v>773</v>
      </c>
      <c r="H155" s="18" t="s">
        <v>1016</v>
      </c>
      <c r="I155" s="15" t="s">
        <v>882</v>
      </c>
      <c r="J155" s="15">
        <v>12</v>
      </c>
      <c r="K155" s="18" t="str">
        <f>VLOOKUP(B155:B409,'[1]查询明细'!$E:$K,7,0)</f>
        <v>42026.45</v>
      </c>
      <c r="L155" s="49"/>
      <c r="M155" s="2">
        <v>152</v>
      </c>
    </row>
    <row r="156" spans="1:13" ht="18" customHeight="1">
      <c r="A156" s="18">
        <v>153</v>
      </c>
      <c r="B156" s="18" t="s">
        <v>1379</v>
      </c>
      <c r="C156" s="18" t="s">
        <v>953</v>
      </c>
      <c r="D156" s="19" t="s">
        <v>1019</v>
      </c>
      <c r="E156" s="20" t="s">
        <v>746</v>
      </c>
      <c r="F156" s="20">
        <v>10480</v>
      </c>
      <c r="G156" s="18" t="s">
        <v>773</v>
      </c>
      <c r="H156" s="18" t="s">
        <v>1016</v>
      </c>
      <c r="I156" s="15" t="s">
        <v>882</v>
      </c>
      <c r="J156" s="15">
        <v>12</v>
      </c>
      <c r="K156" s="18" t="str">
        <f>VLOOKUP(B156:B410,'[1]查询明细'!$E:$K,7,0)</f>
        <v>48643.8</v>
      </c>
      <c r="L156" s="49"/>
      <c r="M156" s="2">
        <v>153</v>
      </c>
    </row>
    <row r="157" spans="1:13" ht="18" customHeight="1">
      <c r="A157" s="18">
        <v>154</v>
      </c>
      <c r="B157" s="18" t="s">
        <v>1380</v>
      </c>
      <c r="C157" s="18" t="s">
        <v>953</v>
      </c>
      <c r="D157" s="19" t="s">
        <v>745</v>
      </c>
      <c r="E157" s="20" t="s">
        <v>746</v>
      </c>
      <c r="F157" s="20">
        <v>7045</v>
      </c>
      <c r="G157" s="18" t="s">
        <v>773</v>
      </c>
      <c r="H157" s="18" t="s">
        <v>1016</v>
      </c>
      <c r="I157" s="15" t="s">
        <v>882</v>
      </c>
      <c r="J157" s="15">
        <v>12</v>
      </c>
      <c r="K157" s="18" t="str">
        <f>VLOOKUP(B157:B411,'[1]查询明细'!$E:$K,7,0)</f>
        <v>42172.4</v>
      </c>
      <c r="L157" s="49"/>
      <c r="M157" s="2">
        <v>154</v>
      </c>
    </row>
    <row r="158" spans="1:13" ht="18" customHeight="1">
      <c r="A158" s="18">
        <v>155</v>
      </c>
      <c r="B158" s="18" t="s">
        <v>1381</v>
      </c>
      <c r="C158" s="18" t="s">
        <v>953</v>
      </c>
      <c r="D158" s="19" t="s">
        <v>1020</v>
      </c>
      <c r="E158" s="20" t="s">
        <v>746</v>
      </c>
      <c r="F158" s="20">
        <v>10480</v>
      </c>
      <c r="G158" s="18" t="s">
        <v>773</v>
      </c>
      <c r="H158" s="18" t="s">
        <v>1016</v>
      </c>
      <c r="I158" s="15" t="s">
        <v>882</v>
      </c>
      <c r="J158" s="15">
        <v>12</v>
      </c>
      <c r="K158" s="18" t="str">
        <f>VLOOKUP(B158:B412,'[1]查询明细'!$E:$K,7,0)</f>
        <v>55785.3</v>
      </c>
      <c r="L158" s="49"/>
      <c r="M158" s="2">
        <v>155</v>
      </c>
    </row>
    <row r="159" spans="1:13" ht="18" customHeight="1">
      <c r="A159" s="18">
        <v>156</v>
      </c>
      <c r="B159" s="18" t="s">
        <v>1382</v>
      </c>
      <c r="C159" s="18" t="s">
        <v>953</v>
      </c>
      <c r="D159" s="19" t="s">
        <v>1020</v>
      </c>
      <c r="E159" s="20" t="s">
        <v>746</v>
      </c>
      <c r="F159" s="20">
        <v>10480</v>
      </c>
      <c r="G159" s="18" t="s">
        <v>773</v>
      </c>
      <c r="H159" s="18" t="s">
        <v>1016</v>
      </c>
      <c r="I159" s="15" t="s">
        <v>882</v>
      </c>
      <c r="J159" s="15">
        <v>12</v>
      </c>
      <c r="K159" s="18" t="str">
        <f>VLOOKUP(B159:B413,'[1]查询明细'!$E:$K,7,0)</f>
        <v>53170.8</v>
      </c>
      <c r="L159" s="49"/>
      <c r="M159" s="2">
        <v>156</v>
      </c>
    </row>
    <row r="160" spans="1:13" ht="18" customHeight="1">
      <c r="A160" s="18">
        <v>157</v>
      </c>
      <c r="B160" s="21" t="s">
        <v>1383</v>
      </c>
      <c r="C160" s="18" t="s">
        <v>953</v>
      </c>
      <c r="D160" s="22" t="s">
        <v>1020</v>
      </c>
      <c r="E160" s="20" t="s">
        <v>746</v>
      </c>
      <c r="F160" s="20">
        <v>10480</v>
      </c>
      <c r="G160" s="18" t="s">
        <v>773</v>
      </c>
      <c r="H160" s="18" t="s">
        <v>1016</v>
      </c>
      <c r="I160" s="15" t="s">
        <v>882</v>
      </c>
      <c r="J160" s="15">
        <v>12</v>
      </c>
      <c r="K160" s="18" t="str">
        <f>VLOOKUP(B160:B414,'[1]查询明细'!$E:$K,7,0)</f>
        <v>58359.9</v>
      </c>
      <c r="L160" s="49"/>
      <c r="M160" s="2">
        <v>157</v>
      </c>
    </row>
    <row r="161" spans="1:13" ht="18" customHeight="1">
      <c r="A161" s="18">
        <v>158</v>
      </c>
      <c r="B161" s="18" t="s">
        <v>1384</v>
      </c>
      <c r="C161" s="18" t="s">
        <v>953</v>
      </c>
      <c r="D161" s="19" t="s">
        <v>1020</v>
      </c>
      <c r="E161" s="20" t="s">
        <v>746</v>
      </c>
      <c r="F161" s="20">
        <v>10480</v>
      </c>
      <c r="G161" s="18" t="s">
        <v>773</v>
      </c>
      <c r="H161" s="18" t="s">
        <v>1016</v>
      </c>
      <c r="I161" s="15" t="s">
        <v>882</v>
      </c>
      <c r="J161" s="15">
        <v>12</v>
      </c>
      <c r="K161" s="18" t="str">
        <f>VLOOKUP(B161:B415,'[1]查询明细'!$E:$K,7,0)</f>
        <v>56716.3</v>
      </c>
      <c r="L161" s="49"/>
      <c r="M161" s="2">
        <v>158</v>
      </c>
    </row>
    <row r="162" spans="1:13" ht="18" customHeight="1">
      <c r="A162" s="18">
        <v>159</v>
      </c>
      <c r="B162" s="21" t="s">
        <v>1385</v>
      </c>
      <c r="C162" s="18" t="s">
        <v>953</v>
      </c>
      <c r="D162" s="19" t="s">
        <v>1020</v>
      </c>
      <c r="E162" s="20" t="s">
        <v>746</v>
      </c>
      <c r="F162" s="20">
        <v>10480</v>
      </c>
      <c r="G162" s="18" t="s">
        <v>773</v>
      </c>
      <c r="H162" s="18" t="s">
        <v>1016</v>
      </c>
      <c r="I162" s="15" t="s">
        <v>882</v>
      </c>
      <c r="J162" s="15">
        <v>12</v>
      </c>
      <c r="K162" s="18" t="str">
        <f>VLOOKUP(B162:B416,'[1]查询明细'!$E:$K,7,0)</f>
        <v>69546.6</v>
      </c>
      <c r="L162" s="49"/>
      <c r="M162" s="2">
        <v>159</v>
      </c>
    </row>
    <row r="163" spans="1:13" ht="18" customHeight="1">
      <c r="A163" s="18">
        <v>160</v>
      </c>
      <c r="B163" s="18" t="s">
        <v>1386</v>
      </c>
      <c r="C163" s="18" t="s">
        <v>953</v>
      </c>
      <c r="D163" s="19" t="s">
        <v>1018</v>
      </c>
      <c r="E163" s="20" t="s">
        <v>746</v>
      </c>
      <c r="F163" s="20">
        <v>10480</v>
      </c>
      <c r="G163" s="18" t="s">
        <v>773</v>
      </c>
      <c r="H163" s="18" t="s">
        <v>1016</v>
      </c>
      <c r="I163" s="15" t="s">
        <v>882</v>
      </c>
      <c r="J163" s="15">
        <v>12</v>
      </c>
      <c r="K163" s="18" t="str">
        <f>VLOOKUP(B163:B417,'[1]查询明细'!$E:$K,7,0)</f>
        <v>44334.45</v>
      </c>
      <c r="L163" s="49"/>
      <c r="M163" s="2">
        <v>160</v>
      </c>
    </row>
    <row r="164" spans="1:13" ht="18" customHeight="1">
      <c r="A164" s="18">
        <v>161</v>
      </c>
      <c r="B164" s="18" t="s">
        <v>1387</v>
      </c>
      <c r="C164" s="18" t="s">
        <v>953</v>
      </c>
      <c r="D164" s="19" t="s">
        <v>748</v>
      </c>
      <c r="E164" s="20" t="s">
        <v>749</v>
      </c>
      <c r="F164" s="20">
        <v>10480</v>
      </c>
      <c r="G164" s="18" t="s">
        <v>773</v>
      </c>
      <c r="H164" s="18" t="s">
        <v>1016</v>
      </c>
      <c r="I164" s="15" t="s">
        <v>882</v>
      </c>
      <c r="J164" s="15">
        <v>12</v>
      </c>
      <c r="K164" s="18" t="str">
        <f>VLOOKUP(B164:B418,'[1]查询明细'!$E:$K,7,0)</f>
        <v>31027.6</v>
      </c>
      <c r="L164" s="49"/>
      <c r="M164" s="2">
        <v>161</v>
      </c>
    </row>
    <row r="165" spans="1:13" ht="18" customHeight="1">
      <c r="A165" s="18">
        <v>162</v>
      </c>
      <c r="B165" s="18" t="s">
        <v>1388</v>
      </c>
      <c r="C165" s="18" t="s">
        <v>1353</v>
      </c>
      <c r="D165" s="19" t="s">
        <v>1018</v>
      </c>
      <c r="E165" s="20" t="s">
        <v>746</v>
      </c>
      <c r="F165" s="20">
        <v>10480</v>
      </c>
      <c r="G165" s="18" t="s">
        <v>773</v>
      </c>
      <c r="H165" s="18" t="s">
        <v>1016</v>
      </c>
      <c r="I165" s="15" t="s">
        <v>882</v>
      </c>
      <c r="J165" s="15">
        <v>12</v>
      </c>
      <c r="K165" s="18" t="str">
        <f>VLOOKUP(B165:B419,'[1]查询明细'!$E:$K,7,0)</f>
        <v>45714.25</v>
      </c>
      <c r="L165" s="49"/>
      <c r="M165" s="2">
        <v>162</v>
      </c>
    </row>
    <row r="166" spans="1:13" ht="18" customHeight="1">
      <c r="A166" s="18">
        <v>163</v>
      </c>
      <c r="B166" s="18" t="s">
        <v>1389</v>
      </c>
      <c r="C166" s="18" t="s">
        <v>953</v>
      </c>
      <c r="D166" s="19" t="s">
        <v>1018</v>
      </c>
      <c r="E166" s="20" t="s">
        <v>746</v>
      </c>
      <c r="F166" s="20">
        <v>10480</v>
      </c>
      <c r="G166" s="18" t="s">
        <v>773</v>
      </c>
      <c r="H166" s="18" t="s">
        <v>1016</v>
      </c>
      <c r="I166" s="15" t="s">
        <v>1244</v>
      </c>
      <c r="J166" s="15">
        <v>12</v>
      </c>
      <c r="K166" s="18" t="str">
        <f>VLOOKUP(B166:B420,'[1]查询明细'!$E:$K,7,0)</f>
        <v>37818.85</v>
      </c>
      <c r="L166" s="49"/>
      <c r="M166" s="2">
        <v>163</v>
      </c>
    </row>
    <row r="167" spans="1:13" ht="18" customHeight="1">
      <c r="A167" s="18">
        <v>164</v>
      </c>
      <c r="B167" s="18" t="s">
        <v>1390</v>
      </c>
      <c r="C167" s="18" t="s">
        <v>953</v>
      </c>
      <c r="D167" s="19" t="s">
        <v>1019</v>
      </c>
      <c r="E167" s="20" t="s">
        <v>746</v>
      </c>
      <c r="F167" s="20">
        <v>10480</v>
      </c>
      <c r="G167" s="18" t="s">
        <v>773</v>
      </c>
      <c r="H167" s="18" t="s">
        <v>1016</v>
      </c>
      <c r="I167" s="15" t="s">
        <v>882</v>
      </c>
      <c r="J167" s="15">
        <v>12</v>
      </c>
      <c r="K167" s="18" t="str">
        <f>VLOOKUP(B167:B421,'[1]查询明细'!$E:$K,7,0)</f>
        <v>49531.1</v>
      </c>
      <c r="L167" s="49"/>
      <c r="M167" s="2">
        <v>164</v>
      </c>
    </row>
    <row r="168" spans="1:13" ht="18" customHeight="1">
      <c r="A168" s="18">
        <v>165</v>
      </c>
      <c r="B168" s="21" t="s">
        <v>1391</v>
      </c>
      <c r="C168" s="18" t="s">
        <v>953</v>
      </c>
      <c r="D168" s="19" t="s">
        <v>1018</v>
      </c>
      <c r="E168" s="20" t="s">
        <v>746</v>
      </c>
      <c r="F168" s="20">
        <v>10480</v>
      </c>
      <c r="G168" s="18" t="s">
        <v>773</v>
      </c>
      <c r="H168" s="18" t="s">
        <v>1016</v>
      </c>
      <c r="I168" s="15" t="s">
        <v>882</v>
      </c>
      <c r="J168" s="15">
        <v>12</v>
      </c>
      <c r="K168" s="18" t="str">
        <f>VLOOKUP(B168:B422,'[1]查询明细'!$E:$K,7,0)</f>
        <v>53469.5</v>
      </c>
      <c r="L168" s="49"/>
      <c r="M168" s="2">
        <v>165</v>
      </c>
    </row>
    <row r="169" spans="1:13" ht="18" customHeight="1">
      <c r="A169" s="18">
        <v>166</v>
      </c>
      <c r="B169" s="18" t="s">
        <v>1392</v>
      </c>
      <c r="C169" s="18" t="s">
        <v>953</v>
      </c>
      <c r="D169" s="19" t="s">
        <v>1018</v>
      </c>
      <c r="E169" s="20" t="s">
        <v>746</v>
      </c>
      <c r="F169" s="20">
        <v>10480</v>
      </c>
      <c r="G169" s="18" t="s">
        <v>773</v>
      </c>
      <c r="H169" s="18" t="s">
        <v>1016</v>
      </c>
      <c r="I169" s="15" t="s">
        <v>882</v>
      </c>
      <c r="J169" s="15">
        <v>12</v>
      </c>
      <c r="K169" s="18" t="str">
        <f>VLOOKUP(B169:B423,'[1]查询明细'!$E:$K,7,0)</f>
        <v>44082.9</v>
      </c>
      <c r="L169" s="49"/>
      <c r="M169" s="2">
        <v>166</v>
      </c>
    </row>
    <row r="170" spans="1:13" ht="18" customHeight="1">
      <c r="A170" s="18">
        <v>167</v>
      </c>
      <c r="B170" s="18" t="s">
        <v>1393</v>
      </c>
      <c r="C170" s="18" t="s">
        <v>953</v>
      </c>
      <c r="D170" s="19" t="s">
        <v>1018</v>
      </c>
      <c r="E170" s="20" t="s">
        <v>746</v>
      </c>
      <c r="F170" s="20">
        <v>10480</v>
      </c>
      <c r="G170" s="18" t="s">
        <v>773</v>
      </c>
      <c r="H170" s="18" t="s">
        <v>1016</v>
      </c>
      <c r="I170" s="15" t="s">
        <v>1244</v>
      </c>
      <c r="J170" s="15">
        <v>12</v>
      </c>
      <c r="K170" s="18" t="str">
        <f>VLOOKUP(B170:B424,'[1]查询明细'!$E:$K,7,0)</f>
        <v>37215.8</v>
      </c>
      <c r="L170" s="49"/>
      <c r="M170" s="2">
        <v>167</v>
      </c>
    </row>
    <row r="171" spans="1:13" ht="18" customHeight="1">
      <c r="A171" s="18">
        <v>168</v>
      </c>
      <c r="B171" s="18" t="s">
        <v>1394</v>
      </c>
      <c r="C171" s="18" t="s">
        <v>953</v>
      </c>
      <c r="D171" s="19" t="s">
        <v>1020</v>
      </c>
      <c r="E171" s="20" t="s">
        <v>746</v>
      </c>
      <c r="F171" s="20">
        <v>10480</v>
      </c>
      <c r="G171" s="18" t="s">
        <v>773</v>
      </c>
      <c r="H171" s="18" t="s">
        <v>1016</v>
      </c>
      <c r="I171" s="15" t="s">
        <v>882</v>
      </c>
      <c r="J171" s="15">
        <v>12</v>
      </c>
      <c r="K171" s="18" t="str">
        <f>VLOOKUP(B171:B425,'[1]查询明细'!$E:$K,7,0)</f>
        <v>45522.25</v>
      </c>
      <c r="L171" s="49"/>
      <c r="M171" s="2">
        <v>168</v>
      </c>
    </row>
    <row r="172" spans="1:13" ht="18" customHeight="1">
      <c r="A172" s="18">
        <v>169</v>
      </c>
      <c r="B172" s="18" t="s">
        <v>1395</v>
      </c>
      <c r="C172" s="18" t="s">
        <v>953</v>
      </c>
      <c r="D172" s="19" t="s">
        <v>748</v>
      </c>
      <c r="E172" s="20" t="s">
        <v>749</v>
      </c>
      <c r="F172" s="20">
        <v>10480</v>
      </c>
      <c r="G172" s="18" t="s">
        <v>773</v>
      </c>
      <c r="H172" s="18" t="s">
        <v>1016</v>
      </c>
      <c r="I172" s="15" t="s">
        <v>882</v>
      </c>
      <c r="J172" s="15">
        <v>12</v>
      </c>
      <c r="K172" s="18" t="str">
        <f>VLOOKUP(B172:B426,'[1]查询明细'!$E:$K,7,0)</f>
        <v>47147.25</v>
      </c>
      <c r="L172" s="49"/>
      <c r="M172" s="2">
        <v>169</v>
      </c>
    </row>
    <row r="173" spans="1:13" ht="18" customHeight="1">
      <c r="A173" s="18">
        <v>170</v>
      </c>
      <c r="B173" s="18" t="s">
        <v>1396</v>
      </c>
      <c r="C173" s="18" t="s">
        <v>953</v>
      </c>
      <c r="D173" s="19" t="s">
        <v>745</v>
      </c>
      <c r="E173" s="20" t="s">
        <v>746</v>
      </c>
      <c r="F173" s="20">
        <v>7045</v>
      </c>
      <c r="G173" s="18" t="s">
        <v>773</v>
      </c>
      <c r="H173" s="18" t="s">
        <v>1016</v>
      </c>
      <c r="I173" s="15" t="s">
        <v>882</v>
      </c>
      <c r="J173" s="15">
        <v>12</v>
      </c>
      <c r="K173" s="18" t="str">
        <f>VLOOKUP(B173:B427,'[1]查询明细'!$E:$K,7,0)</f>
        <v>35275.3</v>
      </c>
      <c r="L173" s="49"/>
      <c r="M173" s="2">
        <v>170</v>
      </c>
    </row>
    <row r="174" spans="1:13" ht="18" customHeight="1">
      <c r="A174" s="18">
        <v>171</v>
      </c>
      <c r="B174" s="18" t="s">
        <v>1397</v>
      </c>
      <c r="C174" s="18" t="s">
        <v>953</v>
      </c>
      <c r="D174" s="19" t="s">
        <v>751</v>
      </c>
      <c r="E174" s="20" t="s">
        <v>749</v>
      </c>
      <c r="F174" s="20">
        <v>10480</v>
      </c>
      <c r="G174" s="18" t="s">
        <v>773</v>
      </c>
      <c r="H174" s="18" t="s">
        <v>1016</v>
      </c>
      <c r="I174" s="15" t="s">
        <v>882</v>
      </c>
      <c r="J174" s="15">
        <v>12</v>
      </c>
      <c r="K174" s="18" t="str">
        <f>VLOOKUP(B174:B428,'[1]查询明细'!$E:$K,7,0)</f>
        <v>74967</v>
      </c>
      <c r="L174" s="49"/>
      <c r="M174" s="2">
        <v>171</v>
      </c>
    </row>
    <row r="175" spans="1:13" ht="18" customHeight="1">
      <c r="A175" s="18">
        <v>172</v>
      </c>
      <c r="B175" s="18" t="s">
        <v>1398</v>
      </c>
      <c r="C175" s="18" t="s">
        <v>953</v>
      </c>
      <c r="D175" s="19" t="s">
        <v>1020</v>
      </c>
      <c r="E175" s="20" t="s">
        <v>746</v>
      </c>
      <c r="F175" s="20">
        <v>10480</v>
      </c>
      <c r="G175" s="18" t="s">
        <v>773</v>
      </c>
      <c r="H175" s="18" t="s">
        <v>1016</v>
      </c>
      <c r="I175" s="15" t="s">
        <v>882</v>
      </c>
      <c r="J175" s="15">
        <v>12</v>
      </c>
      <c r="K175" s="18" t="str">
        <f>VLOOKUP(B175:B429,'[1]查询明细'!$E:$K,7,0)</f>
        <v>52692.7</v>
      </c>
      <c r="L175" s="49"/>
      <c r="M175" s="2">
        <v>172</v>
      </c>
    </row>
    <row r="176" spans="1:13" ht="18" customHeight="1">
      <c r="A176" s="18">
        <v>173</v>
      </c>
      <c r="B176" s="18" t="s">
        <v>1399</v>
      </c>
      <c r="C176" s="18" t="s">
        <v>953</v>
      </c>
      <c r="D176" s="19" t="s">
        <v>1017</v>
      </c>
      <c r="E176" s="20" t="s">
        <v>746</v>
      </c>
      <c r="F176" s="20">
        <v>10700</v>
      </c>
      <c r="G176" s="18" t="s">
        <v>773</v>
      </c>
      <c r="H176" s="18" t="s">
        <v>1016</v>
      </c>
      <c r="I176" s="15" t="s">
        <v>882</v>
      </c>
      <c r="J176" s="15">
        <v>12</v>
      </c>
      <c r="K176" s="18" t="str">
        <f>VLOOKUP(B176:B430,'[1]查询明细'!$E:$K,7,0)</f>
        <v>36062.6</v>
      </c>
      <c r="L176" s="49"/>
      <c r="M176" s="2">
        <v>173</v>
      </c>
    </row>
    <row r="177" spans="1:13" ht="18" customHeight="1">
      <c r="A177" s="18">
        <v>174</v>
      </c>
      <c r="B177" s="18" t="s">
        <v>1400</v>
      </c>
      <c r="C177" s="18" t="s">
        <v>953</v>
      </c>
      <c r="D177" s="19" t="s">
        <v>1019</v>
      </c>
      <c r="E177" s="20" t="s">
        <v>746</v>
      </c>
      <c r="F177" s="20">
        <v>10480</v>
      </c>
      <c r="G177" s="18" t="s">
        <v>773</v>
      </c>
      <c r="H177" s="18" t="s">
        <v>1016</v>
      </c>
      <c r="I177" s="15" t="s">
        <v>882</v>
      </c>
      <c r="J177" s="15">
        <v>12</v>
      </c>
      <c r="K177" s="18" t="str">
        <f>VLOOKUP(B177:B431,'[1]查询明细'!$E:$K,7,0)</f>
        <v>58674.2</v>
      </c>
      <c r="L177" s="49"/>
      <c r="M177" s="2">
        <v>174</v>
      </c>
    </row>
    <row r="178" spans="1:13" ht="18" customHeight="1">
      <c r="A178" s="18">
        <v>175</v>
      </c>
      <c r="B178" s="18" t="s">
        <v>1401</v>
      </c>
      <c r="C178" s="18" t="s">
        <v>953</v>
      </c>
      <c r="D178" s="19" t="s">
        <v>1020</v>
      </c>
      <c r="E178" s="20" t="s">
        <v>746</v>
      </c>
      <c r="F178" s="20">
        <v>10480</v>
      </c>
      <c r="G178" s="18" t="s">
        <v>773</v>
      </c>
      <c r="H178" s="18" t="s">
        <v>1016</v>
      </c>
      <c r="I178" s="15" t="s">
        <v>882</v>
      </c>
      <c r="J178" s="15">
        <v>12</v>
      </c>
      <c r="K178" s="18" t="str">
        <f>VLOOKUP(B178:B432,'[1]查询明细'!$E:$K,7,0)</f>
        <v>57833.1</v>
      </c>
      <c r="L178" s="49"/>
      <c r="M178" s="2">
        <v>175</v>
      </c>
    </row>
    <row r="179" spans="1:13" ht="18" customHeight="1">
      <c r="A179" s="18">
        <v>176</v>
      </c>
      <c r="B179" s="18" t="s">
        <v>1402</v>
      </c>
      <c r="C179" s="18" t="s">
        <v>953</v>
      </c>
      <c r="D179" s="19" t="s">
        <v>1018</v>
      </c>
      <c r="E179" s="20" t="s">
        <v>746</v>
      </c>
      <c r="F179" s="20">
        <v>10480</v>
      </c>
      <c r="G179" s="18" t="s">
        <v>773</v>
      </c>
      <c r="H179" s="18" t="s">
        <v>1016</v>
      </c>
      <c r="I179" s="15" t="s">
        <v>882</v>
      </c>
      <c r="J179" s="15">
        <v>12</v>
      </c>
      <c r="K179" s="18" t="str">
        <f>VLOOKUP(B179:B433,'[1]查询明细'!$E:$K,7,0)</f>
        <v>41318.65</v>
      </c>
      <c r="L179" s="49"/>
      <c r="M179" s="2">
        <v>176</v>
      </c>
    </row>
    <row r="180" spans="1:13" ht="18" customHeight="1">
      <c r="A180" s="18">
        <v>177</v>
      </c>
      <c r="B180" s="18" t="s">
        <v>1403</v>
      </c>
      <c r="C180" s="18" t="s">
        <v>953</v>
      </c>
      <c r="D180" s="19" t="s">
        <v>1017</v>
      </c>
      <c r="E180" s="20" t="s">
        <v>746</v>
      </c>
      <c r="F180" s="20">
        <v>10700</v>
      </c>
      <c r="G180" s="18" t="s">
        <v>773</v>
      </c>
      <c r="H180" s="18" t="s">
        <v>1016</v>
      </c>
      <c r="I180" s="15" t="s">
        <v>882</v>
      </c>
      <c r="J180" s="15">
        <v>12</v>
      </c>
      <c r="K180" s="18" t="str">
        <f>VLOOKUP(B180:B434,'[1]查询明细'!$E:$K,7,0)</f>
        <v>35357.3</v>
      </c>
      <c r="L180" s="49"/>
      <c r="M180" s="2">
        <v>177</v>
      </c>
    </row>
    <row r="181" spans="1:13" ht="18" customHeight="1">
      <c r="A181" s="18">
        <v>178</v>
      </c>
      <c r="B181" s="21" t="s">
        <v>1404</v>
      </c>
      <c r="C181" s="18" t="s">
        <v>953</v>
      </c>
      <c r="D181" s="19" t="s">
        <v>1020</v>
      </c>
      <c r="E181" s="20" t="s">
        <v>746</v>
      </c>
      <c r="F181" s="20">
        <v>10480</v>
      </c>
      <c r="G181" s="18" t="s">
        <v>773</v>
      </c>
      <c r="H181" s="18" t="s">
        <v>1016</v>
      </c>
      <c r="I181" s="15" t="s">
        <v>882</v>
      </c>
      <c r="J181" s="15">
        <v>12</v>
      </c>
      <c r="K181" s="18" t="str">
        <f>VLOOKUP(B181:B435,'[1]查询明细'!$E:$K,7,0)</f>
        <v>54948.5</v>
      </c>
      <c r="L181" s="49"/>
      <c r="M181" s="2">
        <v>178</v>
      </c>
    </row>
    <row r="182" spans="1:13" ht="18" customHeight="1">
      <c r="A182" s="18">
        <v>179</v>
      </c>
      <c r="B182" s="18" t="s">
        <v>1405</v>
      </c>
      <c r="C182" s="18" t="s">
        <v>953</v>
      </c>
      <c r="D182" s="19" t="s">
        <v>1017</v>
      </c>
      <c r="E182" s="20" t="s">
        <v>746</v>
      </c>
      <c r="F182" s="20">
        <v>10700</v>
      </c>
      <c r="G182" s="18" t="s">
        <v>773</v>
      </c>
      <c r="H182" s="18" t="s">
        <v>1016</v>
      </c>
      <c r="I182" s="15" t="s">
        <v>1244</v>
      </c>
      <c r="J182" s="15">
        <v>12</v>
      </c>
      <c r="K182" s="18" t="str">
        <f>VLOOKUP(B182:B436,'[1]查询明细'!$E:$K,7,0)</f>
        <v>34598.5</v>
      </c>
      <c r="L182" s="49"/>
      <c r="M182" s="2">
        <v>179</v>
      </c>
    </row>
    <row r="183" spans="1:13" ht="18" customHeight="1">
      <c r="A183" s="18">
        <v>180</v>
      </c>
      <c r="B183" s="21" t="s">
        <v>1406</v>
      </c>
      <c r="C183" s="18" t="s">
        <v>953</v>
      </c>
      <c r="D183" s="19" t="s">
        <v>1020</v>
      </c>
      <c r="E183" s="20" t="s">
        <v>746</v>
      </c>
      <c r="F183" s="20">
        <v>10480</v>
      </c>
      <c r="G183" s="18" t="s">
        <v>773</v>
      </c>
      <c r="H183" s="18" t="s">
        <v>1016</v>
      </c>
      <c r="I183" s="15" t="s">
        <v>1234</v>
      </c>
      <c r="J183" s="15">
        <v>12</v>
      </c>
      <c r="K183" s="18" t="str">
        <f>VLOOKUP(B183:B437,'[1]查询明细'!$E:$K,7,0)</f>
        <v>50646.2</v>
      </c>
      <c r="L183" s="49"/>
      <c r="M183" s="2">
        <v>180</v>
      </c>
    </row>
    <row r="184" spans="1:13" ht="18" customHeight="1">
      <c r="A184" s="18">
        <v>181</v>
      </c>
      <c r="B184" s="18" t="s">
        <v>1407</v>
      </c>
      <c r="C184" s="18" t="s">
        <v>953</v>
      </c>
      <c r="D184" s="19" t="s">
        <v>1019</v>
      </c>
      <c r="E184" s="20" t="s">
        <v>746</v>
      </c>
      <c r="F184" s="20">
        <v>10480</v>
      </c>
      <c r="G184" s="18" t="s">
        <v>773</v>
      </c>
      <c r="H184" s="18" t="s">
        <v>1016</v>
      </c>
      <c r="I184" s="15" t="s">
        <v>882</v>
      </c>
      <c r="J184" s="15">
        <v>12</v>
      </c>
      <c r="K184" s="18" t="str">
        <f>VLOOKUP(B184:B438,'[1]查询明细'!$E:$K,7,0)</f>
        <v>38824.45</v>
      </c>
      <c r="L184" s="49"/>
      <c r="M184" s="2">
        <v>181</v>
      </c>
    </row>
    <row r="185" spans="1:13" ht="18" customHeight="1">
      <c r="A185" s="18">
        <v>182</v>
      </c>
      <c r="B185" s="18" t="s">
        <v>0</v>
      </c>
      <c r="C185" s="18" t="s">
        <v>953</v>
      </c>
      <c r="D185" s="19" t="s">
        <v>747</v>
      </c>
      <c r="E185" s="20" t="s">
        <v>746</v>
      </c>
      <c r="F185" s="20">
        <v>10700</v>
      </c>
      <c r="G185" s="18" t="s">
        <v>773</v>
      </c>
      <c r="H185" s="18" t="s">
        <v>1016</v>
      </c>
      <c r="I185" s="15" t="s">
        <v>1234</v>
      </c>
      <c r="J185" s="15">
        <v>12</v>
      </c>
      <c r="K185" s="18" t="str">
        <f>VLOOKUP(B185:B439,'[1]查询明细'!$E:$K,7,0)</f>
        <v>51040.7</v>
      </c>
      <c r="L185" s="49"/>
      <c r="M185" s="2">
        <v>182</v>
      </c>
    </row>
    <row r="186" spans="1:13" ht="18" customHeight="1">
      <c r="A186" s="18">
        <v>183</v>
      </c>
      <c r="B186" s="18" t="s">
        <v>1</v>
      </c>
      <c r="C186" s="18" t="s">
        <v>953</v>
      </c>
      <c r="D186" s="19" t="s">
        <v>1020</v>
      </c>
      <c r="E186" s="20" t="s">
        <v>746</v>
      </c>
      <c r="F186" s="18">
        <v>10480</v>
      </c>
      <c r="G186" s="18" t="s">
        <v>773</v>
      </c>
      <c r="H186" s="18" t="s">
        <v>1016</v>
      </c>
      <c r="I186" s="15" t="s">
        <v>1244</v>
      </c>
      <c r="J186" s="15">
        <v>12</v>
      </c>
      <c r="K186" s="18" t="str">
        <f>VLOOKUP(B186:B440,'[1]查询明细'!$E:$K,7,0)</f>
        <v>37616.15</v>
      </c>
      <c r="L186" s="49"/>
      <c r="M186" s="2">
        <v>183</v>
      </c>
    </row>
    <row r="187" spans="1:13" ht="18" customHeight="1">
      <c r="A187" s="18">
        <v>184</v>
      </c>
      <c r="B187" s="18" t="s">
        <v>2</v>
      </c>
      <c r="C187" s="18" t="s">
        <v>953</v>
      </c>
      <c r="D187" s="19" t="s">
        <v>747</v>
      </c>
      <c r="E187" s="20" t="s">
        <v>746</v>
      </c>
      <c r="F187" s="20">
        <v>10700</v>
      </c>
      <c r="G187" s="18" t="s">
        <v>773</v>
      </c>
      <c r="H187" s="18" t="s">
        <v>1016</v>
      </c>
      <c r="I187" s="15" t="s">
        <v>882</v>
      </c>
      <c r="J187" s="15">
        <v>12</v>
      </c>
      <c r="K187" s="18" t="str">
        <f>VLOOKUP(B187:B441,'[1]查询明细'!$E:$K,7,0)</f>
        <v>45956.3</v>
      </c>
      <c r="L187" s="49"/>
      <c r="M187" s="2">
        <v>184</v>
      </c>
    </row>
    <row r="188" spans="1:13" ht="18" customHeight="1">
      <c r="A188" s="18">
        <v>185</v>
      </c>
      <c r="B188" s="21" t="s">
        <v>3</v>
      </c>
      <c r="C188" s="18" t="s">
        <v>953</v>
      </c>
      <c r="D188" s="19" t="s">
        <v>747</v>
      </c>
      <c r="E188" s="20" t="s">
        <v>746</v>
      </c>
      <c r="F188" s="20">
        <v>10700</v>
      </c>
      <c r="G188" s="18" t="s">
        <v>773</v>
      </c>
      <c r="H188" s="18" t="s">
        <v>1016</v>
      </c>
      <c r="I188" s="15" t="s">
        <v>4</v>
      </c>
      <c r="J188" s="15">
        <v>12</v>
      </c>
      <c r="K188" s="18" t="str">
        <f>VLOOKUP(B188:B442,'[1]查询明细'!$E:$K,7,0)</f>
        <v>31575.8</v>
      </c>
      <c r="L188" s="49"/>
      <c r="M188" s="2">
        <v>185</v>
      </c>
    </row>
    <row r="189" spans="1:13" ht="18" customHeight="1">
      <c r="A189" s="18">
        <v>186</v>
      </c>
      <c r="B189" s="18" t="s">
        <v>5</v>
      </c>
      <c r="C189" s="18" t="s">
        <v>953</v>
      </c>
      <c r="D189" s="19" t="s">
        <v>747</v>
      </c>
      <c r="E189" s="20" t="s">
        <v>746</v>
      </c>
      <c r="F189" s="20">
        <v>10700</v>
      </c>
      <c r="G189" s="18" t="s">
        <v>773</v>
      </c>
      <c r="H189" s="18" t="s">
        <v>1016</v>
      </c>
      <c r="I189" s="15" t="s">
        <v>6</v>
      </c>
      <c r="J189" s="15">
        <v>12</v>
      </c>
      <c r="K189" s="18" t="str">
        <f>VLOOKUP(B189:B443,'[1]查询明细'!$E:$K,7,0)</f>
        <v>62305</v>
      </c>
      <c r="L189" s="49"/>
      <c r="M189" s="2">
        <v>186</v>
      </c>
    </row>
    <row r="190" spans="1:13" ht="18" customHeight="1">
      <c r="A190" s="18">
        <v>187</v>
      </c>
      <c r="B190" s="18" t="s">
        <v>7</v>
      </c>
      <c r="C190" s="18" t="s">
        <v>953</v>
      </c>
      <c r="D190" s="19" t="s">
        <v>747</v>
      </c>
      <c r="E190" s="20" t="s">
        <v>746</v>
      </c>
      <c r="F190" s="20">
        <v>10700</v>
      </c>
      <c r="G190" s="18" t="s">
        <v>773</v>
      </c>
      <c r="H190" s="18" t="s">
        <v>1016</v>
      </c>
      <c r="I190" s="15" t="s">
        <v>6</v>
      </c>
      <c r="J190" s="15">
        <v>12</v>
      </c>
      <c r="K190" s="18" t="str">
        <f>VLOOKUP(B190:B444,'[1]查询明细'!$E:$K,7,0)</f>
        <v>44302.3</v>
      </c>
      <c r="L190" s="49"/>
      <c r="M190" s="2">
        <v>187</v>
      </c>
    </row>
    <row r="191" spans="1:13" ht="18" customHeight="1">
      <c r="A191" s="18">
        <v>188</v>
      </c>
      <c r="B191" s="18" t="s">
        <v>8</v>
      </c>
      <c r="C191" s="18" t="s">
        <v>953</v>
      </c>
      <c r="D191" s="19" t="s">
        <v>747</v>
      </c>
      <c r="E191" s="20" t="s">
        <v>746</v>
      </c>
      <c r="F191" s="20">
        <v>10700</v>
      </c>
      <c r="G191" s="18" t="s">
        <v>773</v>
      </c>
      <c r="H191" s="18" t="s">
        <v>1016</v>
      </c>
      <c r="I191" s="15" t="s">
        <v>6</v>
      </c>
      <c r="J191" s="15">
        <v>12</v>
      </c>
      <c r="K191" s="18" t="str">
        <f>VLOOKUP(B191:B445,'[1]查询明细'!$E:$K,7,0)</f>
        <v>57980.5</v>
      </c>
      <c r="L191" s="49"/>
      <c r="M191" s="2">
        <v>188</v>
      </c>
    </row>
    <row r="192" spans="1:13" ht="18" customHeight="1">
      <c r="A192" s="18">
        <v>189</v>
      </c>
      <c r="B192" s="18" t="s">
        <v>9</v>
      </c>
      <c r="C192" s="18" t="s">
        <v>953</v>
      </c>
      <c r="D192" s="19" t="s">
        <v>1018</v>
      </c>
      <c r="E192" s="20" t="s">
        <v>746</v>
      </c>
      <c r="F192" s="20">
        <v>10480</v>
      </c>
      <c r="G192" s="18" t="s">
        <v>773</v>
      </c>
      <c r="H192" s="18" t="s">
        <v>1016</v>
      </c>
      <c r="I192" s="15" t="s">
        <v>6</v>
      </c>
      <c r="J192" s="15">
        <v>12</v>
      </c>
      <c r="K192" s="18" t="str">
        <f>VLOOKUP(B192:B446,'[1]查询明细'!$E:$K,7,0)</f>
        <v>35611.1</v>
      </c>
      <c r="L192" s="49"/>
      <c r="M192" s="2">
        <v>189</v>
      </c>
    </row>
    <row r="193" spans="1:13" ht="18" customHeight="1">
      <c r="A193" s="18">
        <v>190</v>
      </c>
      <c r="B193" s="18" t="s">
        <v>10</v>
      </c>
      <c r="C193" s="18" t="s">
        <v>953</v>
      </c>
      <c r="D193" s="19" t="s">
        <v>1020</v>
      </c>
      <c r="E193" s="20" t="s">
        <v>746</v>
      </c>
      <c r="F193" s="20">
        <v>10480</v>
      </c>
      <c r="G193" s="18" t="s">
        <v>773</v>
      </c>
      <c r="H193" s="18" t="s">
        <v>1016</v>
      </c>
      <c r="I193" s="15" t="s">
        <v>6</v>
      </c>
      <c r="J193" s="15">
        <v>12</v>
      </c>
      <c r="K193" s="18" t="str">
        <f>VLOOKUP(B193:B447,'[1]查询明细'!$E:$K,7,0)</f>
        <v>53651.5</v>
      </c>
      <c r="L193" s="49"/>
      <c r="M193" s="2">
        <v>190</v>
      </c>
    </row>
    <row r="194" spans="1:13" ht="18" customHeight="1">
      <c r="A194" s="18">
        <v>191</v>
      </c>
      <c r="B194" s="18" t="s">
        <v>11</v>
      </c>
      <c r="C194" s="18" t="s">
        <v>953</v>
      </c>
      <c r="D194" s="19" t="s">
        <v>1019</v>
      </c>
      <c r="E194" s="20" t="s">
        <v>746</v>
      </c>
      <c r="F194" s="20">
        <v>10480</v>
      </c>
      <c r="G194" s="18" t="s">
        <v>773</v>
      </c>
      <c r="H194" s="18" t="s">
        <v>1016</v>
      </c>
      <c r="I194" s="15" t="s">
        <v>6</v>
      </c>
      <c r="J194" s="15">
        <v>12</v>
      </c>
      <c r="K194" s="18" t="str">
        <f>VLOOKUP(B194:B448,'[1]查询明细'!$E:$K,7,0)</f>
        <v>46466.8</v>
      </c>
      <c r="L194" s="49"/>
      <c r="M194" s="2">
        <v>191</v>
      </c>
    </row>
    <row r="195" spans="1:13" ht="18" customHeight="1">
      <c r="A195" s="18">
        <v>192</v>
      </c>
      <c r="B195" s="18" t="s">
        <v>12</v>
      </c>
      <c r="C195" s="18" t="s">
        <v>953</v>
      </c>
      <c r="D195" s="19" t="s">
        <v>1019</v>
      </c>
      <c r="E195" s="20" t="s">
        <v>746</v>
      </c>
      <c r="F195" s="20">
        <v>10480</v>
      </c>
      <c r="G195" s="18" t="s">
        <v>773</v>
      </c>
      <c r="H195" s="18" t="s">
        <v>1016</v>
      </c>
      <c r="I195" s="15" t="s">
        <v>6</v>
      </c>
      <c r="J195" s="15">
        <v>12</v>
      </c>
      <c r="K195" s="18" t="str">
        <f>VLOOKUP(B195:B449,'[1]查询明细'!$E:$K,7,0)</f>
        <v>32585.3</v>
      </c>
      <c r="L195" s="49"/>
      <c r="M195" s="2">
        <v>192</v>
      </c>
    </row>
    <row r="196" spans="1:13" ht="18" customHeight="1">
      <c r="A196" s="18">
        <v>193</v>
      </c>
      <c r="B196" s="18" t="s">
        <v>13</v>
      </c>
      <c r="C196" s="18" t="s">
        <v>953</v>
      </c>
      <c r="D196" s="19" t="s">
        <v>745</v>
      </c>
      <c r="E196" s="20" t="s">
        <v>746</v>
      </c>
      <c r="F196" s="20">
        <v>7045</v>
      </c>
      <c r="G196" s="18" t="s">
        <v>773</v>
      </c>
      <c r="H196" s="18" t="s">
        <v>1016</v>
      </c>
      <c r="I196" s="15" t="s">
        <v>882</v>
      </c>
      <c r="J196" s="15">
        <v>12</v>
      </c>
      <c r="K196" s="18" t="str">
        <f>VLOOKUP(B196:B450,'[1]查询明细'!$E:$K,7,0)</f>
        <v>32765.5</v>
      </c>
      <c r="L196" s="49"/>
      <c r="M196" s="2">
        <v>193</v>
      </c>
    </row>
    <row r="197" spans="1:13" ht="18" customHeight="1">
      <c r="A197" s="18">
        <v>194</v>
      </c>
      <c r="B197" s="18" t="s">
        <v>1022</v>
      </c>
      <c r="C197" s="18" t="s">
        <v>1353</v>
      </c>
      <c r="D197" s="19" t="s">
        <v>14</v>
      </c>
      <c r="E197" s="20" t="s">
        <v>746</v>
      </c>
      <c r="F197" s="20">
        <v>10480</v>
      </c>
      <c r="G197" s="18" t="s">
        <v>773</v>
      </c>
      <c r="H197" s="23" t="s">
        <v>1016</v>
      </c>
      <c r="I197" s="15" t="s">
        <v>882</v>
      </c>
      <c r="J197" s="15">
        <v>12</v>
      </c>
      <c r="K197" s="18" t="str">
        <f>VLOOKUP(B197:B451,'[1]查询明细'!$E:$K,7,0)</f>
        <v>54189.7</v>
      </c>
      <c r="L197" s="49"/>
      <c r="M197" s="2">
        <v>194</v>
      </c>
    </row>
    <row r="198" spans="1:13" ht="18" customHeight="1">
      <c r="A198" s="18">
        <v>195</v>
      </c>
      <c r="B198" s="18" t="s">
        <v>15</v>
      </c>
      <c r="C198" s="18" t="s">
        <v>953</v>
      </c>
      <c r="D198" s="19" t="s">
        <v>748</v>
      </c>
      <c r="E198" s="20" t="s">
        <v>749</v>
      </c>
      <c r="F198" s="20">
        <v>10480</v>
      </c>
      <c r="G198" s="18" t="s">
        <v>773</v>
      </c>
      <c r="H198" s="18" t="s">
        <v>1016</v>
      </c>
      <c r="I198" s="15" t="s">
        <v>1244</v>
      </c>
      <c r="J198" s="15">
        <v>12</v>
      </c>
      <c r="K198" s="18" t="str">
        <f>VLOOKUP(B198:B452,'[1]查询明细'!$E:$K,7,0)</f>
        <v>43340.8</v>
      </c>
      <c r="L198" s="49"/>
      <c r="M198" s="2">
        <v>195</v>
      </c>
    </row>
    <row r="199" spans="1:13" ht="18" customHeight="1">
      <c r="A199" s="18">
        <v>196</v>
      </c>
      <c r="B199" s="18" t="s">
        <v>16</v>
      </c>
      <c r="C199" s="18" t="s">
        <v>953</v>
      </c>
      <c r="D199" s="19" t="s">
        <v>747</v>
      </c>
      <c r="E199" s="20" t="s">
        <v>746</v>
      </c>
      <c r="F199" s="20">
        <v>10700</v>
      </c>
      <c r="G199" s="18" t="s">
        <v>773</v>
      </c>
      <c r="H199" s="18" t="s">
        <v>1016</v>
      </c>
      <c r="I199" s="15" t="s">
        <v>882</v>
      </c>
      <c r="J199" s="15">
        <v>12</v>
      </c>
      <c r="K199" s="18" t="str">
        <f>VLOOKUP(B199:B453,'[1]查询明细'!$E:$K,7,0)</f>
        <v>37543.8</v>
      </c>
      <c r="L199" s="49"/>
      <c r="M199" s="2">
        <v>196</v>
      </c>
    </row>
    <row r="200" spans="1:13" ht="18" customHeight="1">
      <c r="A200" s="18">
        <v>197</v>
      </c>
      <c r="B200" s="18" t="s">
        <v>1023</v>
      </c>
      <c r="C200" s="18" t="s">
        <v>1353</v>
      </c>
      <c r="D200" s="19" t="s">
        <v>14</v>
      </c>
      <c r="E200" s="20" t="s">
        <v>746</v>
      </c>
      <c r="F200" s="20">
        <v>10480</v>
      </c>
      <c r="G200" s="18" t="s">
        <v>773</v>
      </c>
      <c r="H200" s="18" t="s">
        <v>1016</v>
      </c>
      <c r="I200" s="15" t="s">
        <v>882</v>
      </c>
      <c r="J200" s="15">
        <v>12</v>
      </c>
      <c r="K200" s="18" t="str">
        <f>VLOOKUP(B200:B454,'[1]查询明细'!$E:$K,7,0)</f>
        <v>50160.55</v>
      </c>
      <c r="L200" s="49"/>
      <c r="M200" s="2">
        <v>197</v>
      </c>
    </row>
    <row r="201" spans="1:13" ht="18" customHeight="1">
      <c r="A201" s="18">
        <v>198</v>
      </c>
      <c r="B201" s="18" t="s">
        <v>1024</v>
      </c>
      <c r="C201" s="18" t="s">
        <v>1353</v>
      </c>
      <c r="D201" s="19" t="s">
        <v>14</v>
      </c>
      <c r="E201" s="20" t="s">
        <v>746</v>
      </c>
      <c r="F201" s="20">
        <v>10480</v>
      </c>
      <c r="G201" s="18" t="s">
        <v>773</v>
      </c>
      <c r="H201" s="18" t="s">
        <v>1016</v>
      </c>
      <c r="I201" s="15" t="s">
        <v>882</v>
      </c>
      <c r="J201" s="15">
        <v>12</v>
      </c>
      <c r="K201" s="18" t="str">
        <f>VLOOKUP(B201:B455,'[1]查询明细'!$E:$K,7,0)</f>
        <v>54997.2</v>
      </c>
      <c r="L201" s="49"/>
      <c r="M201" s="2">
        <v>198</v>
      </c>
    </row>
    <row r="202" spans="1:13" ht="18" customHeight="1">
      <c r="A202" s="18">
        <v>199</v>
      </c>
      <c r="B202" s="18" t="s">
        <v>1025</v>
      </c>
      <c r="C202" s="18" t="s">
        <v>17</v>
      </c>
      <c r="D202" s="19" t="s">
        <v>18</v>
      </c>
      <c r="E202" s="20" t="s">
        <v>746</v>
      </c>
      <c r="F202" s="20">
        <v>10480</v>
      </c>
      <c r="G202" s="18" t="s">
        <v>773</v>
      </c>
      <c r="H202" s="18" t="s">
        <v>1016</v>
      </c>
      <c r="I202" s="15" t="s">
        <v>1244</v>
      </c>
      <c r="J202" s="15">
        <v>12</v>
      </c>
      <c r="K202" s="18" t="str">
        <f>VLOOKUP(B202:B456,'[1]查询明细'!$E:$K,7,0)</f>
        <v>56050.5</v>
      </c>
      <c r="L202" s="49"/>
      <c r="M202" s="2">
        <v>199</v>
      </c>
    </row>
    <row r="203" spans="1:13" ht="18" customHeight="1">
      <c r="A203" s="18">
        <v>200</v>
      </c>
      <c r="B203" s="18" t="s">
        <v>1026</v>
      </c>
      <c r="C203" s="18" t="s">
        <v>1353</v>
      </c>
      <c r="D203" s="19" t="s">
        <v>14</v>
      </c>
      <c r="E203" s="20" t="s">
        <v>746</v>
      </c>
      <c r="F203" s="20">
        <v>10480</v>
      </c>
      <c r="G203" s="18" t="s">
        <v>773</v>
      </c>
      <c r="H203" s="18" t="s">
        <v>1016</v>
      </c>
      <c r="I203" s="15" t="s">
        <v>882</v>
      </c>
      <c r="J203" s="15">
        <v>12</v>
      </c>
      <c r="K203" s="18" t="str">
        <f>VLOOKUP(B203:B457,'[1]查询明细'!$E:$K,7,0)</f>
        <v>54696.6</v>
      </c>
      <c r="L203" s="49"/>
      <c r="M203" s="2">
        <v>200</v>
      </c>
    </row>
    <row r="204" spans="1:13" ht="18" customHeight="1">
      <c r="A204" s="18">
        <v>201</v>
      </c>
      <c r="B204" s="18" t="s">
        <v>1027</v>
      </c>
      <c r="C204" s="18" t="s">
        <v>1353</v>
      </c>
      <c r="D204" s="19" t="s">
        <v>14</v>
      </c>
      <c r="E204" s="20" t="s">
        <v>746</v>
      </c>
      <c r="F204" s="20">
        <v>10480</v>
      </c>
      <c r="G204" s="18" t="s">
        <v>773</v>
      </c>
      <c r="H204" s="18" t="s">
        <v>1016</v>
      </c>
      <c r="I204" s="15" t="s">
        <v>882</v>
      </c>
      <c r="J204" s="15">
        <v>12</v>
      </c>
      <c r="K204" s="18" t="str">
        <f>VLOOKUP(B204:B458,'[1]查询明细'!$E:$K,7,0)</f>
        <v>51084.8</v>
      </c>
      <c r="L204" s="49"/>
      <c r="M204" s="2">
        <v>201</v>
      </c>
    </row>
    <row r="205" spans="1:13" ht="18" customHeight="1">
      <c r="A205" s="18">
        <v>202</v>
      </c>
      <c r="B205" s="18" t="s">
        <v>1028</v>
      </c>
      <c r="C205" s="18" t="s">
        <v>1353</v>
      </c>
      <c r="D205" s="19" t="s">
        <v>14</v>
      </c>
      <c r="E205" s="20" t="s">
        <v>746</v>
      </c>
      <c r="F205" s="20">
        <v>10480</v>
      </c>
      <c r="G205" s="18" t="s">
        <v>773</v>
      </c>
      <c r="H205" s="18" t="s">
        <v>1016</v>
      </c>
      <c r="I205" s="15" t="s">
        <v>882</v>
      </c>
      <c r="J205" s="15">
        <v>12</v>
      </c>
      <c r="K205" s="18" t="str">
        <f>VLOOKUP(B205:B459,'[1]查询明细'!$E:$K,7,0)</f>
        <v>55025.1</v>
      </c>
      <c r="L205" s="49"/>
      <c r="M205" s="2">
        <v>202</v>
      </c>
    </row>
    <row r="206" spans="1:13" ht="18" customHeight="1">
      <c r="A206" s="18">
        <v>203</v>
      </c>
      <c r="B206" s="18" t="s">
        <v>1029</v>
      </c>
      <c r="C206" s="18" t="s">
        <v>1353</v>
      </c>
      <c r="D206" s="19" t="s">
        <v>14</v>
      </c>
      <c r="E206" s="20" t="s">
        <v>746</v>
      </c>
      <c r="F206" s="20">
        <v>10480</v>
      </c>
      <c r="G206" s="18" t="s">
        <v>773</v>
      </c>
      <c r="H206" s="18" t="s">
        <v>1016</v>
      </c>
      <c r="I206" s="15" t="s">
        <v>882</v>
      </c>
      <c r="J206" s="15">
        <v>12</v>
      </c>
      <c r="K206" s="18" t="str">
        <f>VLOOKUP(B206:B460,'[1]查询明细'!$E:$K,7,0)</f>
        <v>55153.9</v>
      </c>
      <c r="L206" s="49"/>
      <c r="M206" s="2">
        <v>203</v>
      </c>
    </row>
    <row r="207" spans="1:13" ht="18" customHeight="1">
      <c r="A207" s="18">
        <v>204</v>
      </c>
      <c r="B207" s="18" t="s">
        <v>1030</v>
      </c>
      <c r="C207" s="18" t="s">
        <v>1353</v>
      </c>
      <c r="D207" s="19" t="s">
        <v>14</v>
      </c>
      <c r="E207" s="20" t="s">
        <v>746</v>
      </c>
      <c r="F207" s="20">
        <v>10480</v>
      </c>
      <c r="G207" s="18" t="s">
        <v>773</v>
      </c>
      <c r="H207" s="18" t="s">
        <v>1016</v>
      </c>
      <c r="I207" s="15" t="s">
        <v>882</v>
      </c>
      <c r="J207" s="15">
        <v>12</v>
      </c>
      <c r="K207" s="18" t="str">
        <f>VLOOKUP(B207:B461,'[1]查询明细'!$E:$K,7,0)</f>
        <v>54665.1</v>
      </c>
      <c r="L207" s="49"/>
      <c r="M207" s="2">
        <v>204</v>
      </c>
    </row>
    <row r="208" spans="1:13" ht="18" customHeight="1">
      <c r="A208" s="18">
        <v>205</v>
      </c>
      <c r="B208" s="18" t="s">
        <v>1031</v>
      </c>
      <c r="C208" s="18" t="s">
        <v>1353</v>
      </c>
      <c r="D208" s="19" t="s">
        <v>14</v>
      </c>
      <c r="E208" s="20" t="s">
        <v>746</v>
      </c>
      <c r="F208" s="20">
        <v>10480</v>
      </c>
      <c r="G208" s="18" t="s">
        <v>773</v>
      </c>
      <c r="H208" s="18" t="s">
        <v>1016</v>
      </c>
      <c r="I208" s="15" t="s">
        <v>882</v>
      </c>
      <c r="J208" s="15">
        <v>12</v>
      </c>
      <c r="K208" s="18" t="str">
        <f>VLOOKUP(B208:B484,'[1]查询明细'!$E:$K,7,0)</f>
        <v>54643.2</v>
      </c>
      <c r="L208" s="49"/>
      <c r="M208" s="2">
        <v>205</v>
      </c>
    </row>
    <row r="209" spans="1:13" ht="18" customHeight="1">
      <c r="A209" s="18">
        <v>206</v>
      </c>
      <c r="B209" s="18" t="s">
        <v>1032</v>
      </c>
      <c r="C209" s="18" t="s">
        <v>1353</v>
      </c>
      <c r="D209" s="19" t="s">
        <v>14</v>
      </c>
      <c r="E209" s="20" t="s">
        <v>746</v>
      </c>
      <c r="F209" s="20">
        <v>10480</v>
      </c>
      <c r="G209" s="18" t="s">
        <v>773</v>
      </c>
      <c r="H209" s="18" t="s">
        <v>1016</v>
      </c>
      <c r="I209" s="15" t="s">
        <v>882</v>
      </c>
      <c r="J209" s="15">
        <v>12</v>
      </c>
      <c r="K209" s="18" t="str">
        <f>VLOOKUP(B209:B485,'[1]查询明细'!$E:$K,7,0)</f>
        <v>46384.1</v>
      </c>
      <c r="L209" s="49"/>
      <c r="M209" s="2">
        <v>206</v>
      </c>
    </row>
    <row r="210" spans="1:13" ht="18" customHeight="1">
      <c r="A210" s="18">
        <v>207</v>
      </c>
      <c r="B210" s="18" t="s">
        <v>1033</v>
      </c>
      <c r="C210" s="18" t="s">
        <v>1353</v>
      </c>
      <c r="D210" s="19" t="s">
        <v>14</v>
      </c>
      <c r="E210" s="20" t="s">
        <v>746</v>
      </c>
      <c r="F210" s="20">
        <v>10480</v>
      </c>
      <c r="G210" s="18" t="s">
        <v>773</v>
      </c>
      <c r="H210" s="18" t="s">
        <v>1016</v>
      </c>
      <c r="I210" s="15" t="s">
        <v>882</v>
      </c>
      <c r="J210" s="15">
        <v>12</v>
      </c>
      <c r="K210" s="18" t="str">
        <f>VLOOKUP(B210:B486,'[1]查询明细'!$E:$K,7,0)</f>
        <v>50881.2</v>
      </c>
      <c r="L210" s="49"/>
      <c r="M210" s="2">
        <v>207</v>
      </c>
    </row>
    <row r="211" spans="1:13" ht="18" customHeight="1">
      <c r="A211" s="18">
        <v>208</v>
      </c>
      <c r="B211" s="18" t="s">
        <v>1034</v>
      </c>
      <c r="C211" s="18" t="s">
        <v>1353</v>
      </c>
      <c r="D211" s="19" t="s">
        <v>14</v>
      </c>
      <c r="E211" s="20" t="s">
        <v>746</v>
      </c>
      <c r="F211" s="20">
        <v>10480</v>
      </c>
      <c r="G211" s="18" t="s">
        <v>773</v>
      </c>
      <c r="H211" s="18" t="s">
        <v>1016</v>
      </c>
      <c r="I211" s="15" t="s">
        <v>882</v>
      </c>
      <c r="J211" s="15">
        <v>12</v>
      </c>
      <c r="K211" s="18" t="str">
        <f>VLOOKUP(B211:B487,'[1]查询明细'!$E:$K,7,0)</f>
        <v>50841.95</v>
      </c>
      <c r="L211" s="49"/>
      <c r="M211" s="2">
        <v>208</v>
      </c>
    </row>
    <row r="212" spans="1:13" ht="18" customHeight="1">
      <c r="A212" s="18">
        <v>209</v>
      </c>
      <c r="B212" s="18" t="s">
        <v>1035</v>
      </c>
      <c r="C212" s="18" t="s">
        <v>1353</v>
      </c>
      <c r="D212" s="19" t="s">
        <v>14</v>
      </c>
      <c r="E212" s="20" t="s">
        <v>746</v>
      </c>
      <c r="F212" s="20">
        <v>10480</v>
      </c>
      <c r="G212" s="18" t="s">
        <v>773</v>
      </c>
      <c r="H212" s="18" t="s">
        <v>1016</v>
      </c>
      <c r="I212" s="15" t="s">
        <v>882</v>
      </c>
      <c r="J212" s="15">
        <v>12</v>
      </c>
      <c r="K212" s="18" t="str">
        <f>VLOOKUP(B212:B488,'[1]查询明细'!$E:$K,7,0)</f>
        <v>55032.3</v>
      </c>
      <c r="L212" s="49"/>
      <c r="M212" s="2">
        <v>209</v>
      </c>
    </row>
    <row r="213" spans="1:13" ht="18" customHeight="1">
      <c r="A213" s="18">
        <v>210</v>
      </c>
      <c r="B213" s="18" t="s">
        <v>1036</v>
      </c>
      <c r="C213" s="18" t="s">
        <v>1353</v>
      </c>
      <c r="D213" s="19" t="s">
        <v>14</v>
      </c>
      <c r="E213" s="20" t="s">
        <v>746</v>
      </c>
      <c r="F213" s="20">
        <v>10480</v>
      </c>
      <c r="G213" s="18" t="s">
        <v>773</v>
      </c>
      <c r="H213" s="18" t="s">
        <v>1016</v>
      </c>
      <c r="I213" s="15" t="s">
        <v>882</v>
      </c>
      <c r="J213" s="15">
        <v>12</v>
      </c>
      <c r="K213" s="18">
        <f>VLOOKUP(B213:B489,'[1]查询明细'!$E:$K,7,0)-77.8</f>
        <v>39659.1</v>
      </c>
      <c r="L213" s="49"/>
      <c r="M213" s="2">
        <v>210</v>
      </c>
    </row>
    <row r="214" spans="1:13" ht="18" customHeight="1">
      <c r="A214" s="18">
        <v>211</v>
      </c>
      <c r="B214" s="18" t="s">
        <v>1037</v>
      </c>
      <c r="C214" s="18" t="s">
        <v>17</v>
      </c>
      <c r="D214" s="19" t="s">
        <v>18</v>
      </c>
      <c r="E214" s="20" t="s">
        <v>746</v>
      </c>
      <c r="F214" s="20">
        <v>10480</v>
      </c>
      <c r="G214" s="18" t="s">
        <v>773</v>
      </c>
      <c r="H214" s="18" t="s">
        <v>1016</v>
      </c>
      <c r="I214" s="15" t="s">
        <v>1244</v>
      </c>
      <c r="J214" s="15">
        <v>12</v>
      </c>
      <c r="K214" s="18" t="str">
        <f>VLOOKUP(B214:B490,'[1]查询明细'!$E:$K,7,0)</f>
        <v>46780.85</v>
      </c>
      <c r="L214" s="49"/>
      <c r="M214" s="2">
        <v>211</v>
      </c>
    </row>
    <row r="215" spans="1:13" ht="18" customHeight="1">
      <c r="A215" s="18">
        <v>212</v>
      </c>
      <c r="B215" s="18" t="s">
        <v>1038</v>
      </c>
      <c r="C215" s="18" t="s">
        <v>19</v>
      </c>
      <c r="D215" s="19" t="s">
        <v>20</v>
      </c>
      <c r="E215" s="20" t="s">
        <v>746</v>
      </c>
      <c r="F215" s="20">
        <v>10480</v>
      </c>
      <c r="G215" s="18" t="s">
        <v>773</v>
      </c>
      <c r="H215" s="18" t="s">
        <v>1016</v>
      </c>
      <c r="I215" s="15" t="s">
        <v>1234</v>
      </c>
      <c r="J215" s="15">
        <v>12</v>
      </c>
      <c r="K215" s="18">
        <f>VLOOKUP(B215:B491,'[1]查询明细'!$E:$K,7,0)-173.2</f>
        <v>47356.600000000006</v>
      </c>
      <c r="L215" s="49"/>
      <c r="M215" s="2">
        <v>212</v>
      </c>
    </row>
    <row r="216" spans="1:13" ht="18" customHeight="1">
      <c r="A216" s="18">
        <v>213</v>
      </c>
      <c r="B216" s="18" t="s">
        <v>1039</v>
      </c>
      <c r="C216" s="18" t="s">
        <v>1353</v>
      </c>
      <c r="D216" s="19" t="s">
        <v>14</v>
      </c>
      <c r="E216" s="20" t="s">
        <v>746</v>
      </c>
      <c r="F216" s="20">
        <v>10480</v>
      </c>
      <c r="G216" s="18" t="s">
        <v>773</v>
      </c>
      <c r="H216" s="18" t="s">
        <v>1016</v>
      </c>
      <c r="I216" s="15" t="s">
        <v>882</v>
      </c>
      <c r="J216" s="15">
        <v>12</v>
      </c>
      <c r="K216" s="18" t="str">
        <f>VLOOKUP(B216:B492,'[1]查询明细'!$E:$K,7,0)</f>
        <v>55884.8</v>
      </c>
      <c r="L216" s="49"/>
      <c r="M216" s="2">
        <v>213</v>
      </c>
    </row>
    <row r="217" spans="1:13" ht="18" customHeight="1">
      <c r="A217" s="18">
        <v>214</v>
      </c>
      <c r="B217" s="18" t="s">
        <v>1040</v>
      </c>
      <c r="C217" s="18" t="s">
        <v>19</v>
      </c>
      <c r="D217" s="19" t="s">
        <v>20</v>
      </c>
      <c r="E217" s="20" t="s">
        <v>746</v>
      </c>
      <c r="F217" s="20">
        <v>10480</v>
      </c>
      <c r="G217" s="18" t="s">
        <v>773</v>
      </c>
      <c r="H217" s="18" t="s">
        <v>1016</v>
      </c>
      <c r="I217" s="15" t="s">
        <v>1234</v>
      </c>
      <c r="J217" s="15">
        <v>12</v>
      </c>
      <c r="K217" s="18" t="str">
        <f>VLOOKUP(B217:B493,'[1]查询明细'!$E:$K,7,0)</f>
        <v>54385.8</v>
      </c>
      <c r="L217" s="49"/>
      <c r="M217" s="2">
        <v>214</v>
      </c>
    </row>
    <row r="218" spans="1:13" ht="18" customHeight="1">
      <c r="A218" s="18">
        <v>215</v>
      </c>
      <c r="B218" s="18" t="s">
        <v>1041</v>
      </c>
      <c r="C218" s="18" t="s">
        <v>17</v>
      </c>
      <c r="D218" s="19" t="s">
        <v>18</v>
      </c>
      <c r="E218" s="20" t="s">
        <v>746</v>
      </c>
      <c r="F218" s="20">
        <v>10480</v>
      </c>
      <c r="G218" s="18" t="s">
        <v>773</v>
      </c>
      <c r="H218" s="18" t="s">
        <v>1016</v>
      </c>
      <c r="I218" s="15" t="s">
        <v>1244</v>
      </c>
      <c r="J218" s="15">
        <v>12</v>
      </c>
      <c r="K218" s="18" t="str">
        <f>VLOOKUP(B218:B494,'[1]查询明细'!$E:$K,7,0)</f>
        <v>38470.95</v>
      </c>
      <c r="L218" s="49"/>
      <c r="M218" s="2">
        <v>215</v>
      </c>
    </row>
    <row r="219" spans="1:13" ht="18" customHeight="1">
      <c r="A219" s="18">
        <v>216</v>
      </c>
      <c r="B219" s="18" t="s">
        <v>1042</v>
      </c>
      <c r="C219" s="18" t="s">
        <v>1353</v>
      </c>
      <c r="D219" s="19" t="s">
        <v>14</v>
      </c>
      <c r="E219" s="20" t="s">
        <v>746</v>
      </c>
      <c r="F219" s="20">
        <v>10480</v>
      </c>
      <c r="G219" s="18" t="s">
        <v>773</v>
      </c>
      <c r="H219" s="18" t="s">
        <v>1016</v>
      </c>
      <c r="I219" s="15" t="s">
        <v>882</v>
      </c>
      <c r="J219" s="15">
        <v>12</v>
      </c>
      <c r="K219" s="18" t="str">
        <f>VLOOKUP(B219:B495,'[1]查询明细'!$E:$K,7,0)</f>
        <v>55026.55</v>
      </c>
      <c r="L219" s="49"/>
      <c r="M219" s="2">
        <v>216</v>
      </c>
    </row>
    <row r="220" spans="1:13" ht="18" customHeight="1">
      <c r="A220" s="18">
        <v>217</v>
      </c>
      <c r="B220" s="18" t="s">
        <v>1043</v>
      </c>
      <c r="C220" s="18" t="s">
        <v>1353</v>
      </c>
      <c r="D220" s="19" t="s">
        <v>14</v>
      </c>
      <c r="E220" s="20" t="s">
        <v>746</v>
      </c>
      <c r="F220" s="20">
        <v>10480</v>
      </c>
      <c r="G220" s="18" t="s">
        <v>773</v>
      </c>
      <c r="H220" s="18" t="s">
        <v>1016</v>
      </c>
      <c r="I220" s="15" t="s">
        <v>882</v>
      </c>
      <c r="J220" s="15">
        <v>12</v>
      </c>
      <c r="K220" s="18" t="str">
        <f>VLOOKUP(B220:B496,'[1]查询明细'!$E:$K,7,0)</f>
        <v>43546.2</v>
      </c>
      <c r="L220" s="49"/>
      <c r="M220" s="2">
        <v>217</v>
      </c>
    </row>
    <row r="221" spans="1:13" ht="18" customHeight="1">
      <c r="A221" s="18">
        <v>218</v>
      </c>
      <c r="B221" s="18" t="s">
        <v>1044</v>
      </c>
      <c r="C221" s="18" t="s">
        <v>1353</v>
      </c>
      <c r="D221" s="19" t="s">
        <v>14</v>
      </c>
      <c r="E221" s="20" t="s">
        <v>746</v>
      </c>
      <c r="F221" s="20">
        <v>10480</v>
      </c>
      <c r="G221" s="18" t="s">
        <v>773</v>
      </c>
      <c r="H221" s="18" t="s">
        <v>1016</v>
      </c>
      <c r="I221" s="15" t="s">
        <v>882</v>
      </c>
      <c r="J221" s="15">
        <v>12</v>
      </c>
      <c r="K221" s="18" t="str">
        <f>VLOOKUP(B221:B497,'[1]查询明细'!$E:$K,7,0)</f>
        <v>52785.05</v>
      </c>
      <c r="L221" s="49"/>
      <c r="M221" s="2">
        <v>218</v>
      </c>
    </row>
    <row r="222" spans="1:13" ht="18" customHeight="1">
      <c r="A222" s="18">
        <v>219</v>
      </c>
      <c r="B222" s="18" t="s">
        <v>1045</v>
      </c>
      <c r="C222" s="18" t="s">
        <v>1353</v>
      </c>
      <c r="D222" s="19" t="s">
        <v>14</v>
      </c>
      <c r="E222" s="20" t="s">
        <v>746</v>
      </c>
      <c r="F222" s="20">
        <v>10480</v>
      </c>
      <c r="G222" s="18" t="s">
        <v>773</v>
      </c>
      <c r="H222" s="18" t="s">
        <v>1016</v>
      </c>
      <c r="I222" s="15" t="s">
        <v>882</v>
      </c>
      <c r="J222" s="15">
        <v>12</v>
      </c>
      <c r="K222" s="18" t="str">
        <f>VLOOKUP(B222:B498,'[1]查询明细'!$E:$K,7,0)</f>
        <v>49715.15</v>
      </c>
      <c r="L222" s="49"/>
      <c r="M222" s="2">
        <v>219</v>
      </c>
    </row>
    <row r="223" spans="1:13" ht="18" customHeight="1">
      <c r="A223" s="18">
        <v>220</v>
      </c>
      <c r="B223" s="18" t="s">
        <v>1046</v>
      </c>
      <c r="C223" s="18" t="s">
        <v>1353</v>
      </c>
      <c r="D223" s="19" t="s">
        <v>14</v>
      </c>
      <c r="E223" s="20" t="s">
        <v>746</v>
      </c>
      <c r="F223" s="20">
        <v>10480</v>
      </c>
      <c r="G223" s="18" t="s">
        <v>773</v>
      </c>
      <c r="H223" s="18" t="s">
        <v>1016</v>
      </c>
      <c r="I223" s="15" t="s">
        <v>882</v>
      </c>
      <c r="J223" s="15">
        <v>12</v>
      </c>
      <c r="K223" s="18">
        <f>VLOOKUP(B223:B499,'[1]查询明细'!$E:$K,7,0)-18</f>
        <v>39661.5</v>
      </c>
      <c r="L223" s="49"/>
      <c r="M223" s="2">
        <v>220</v>
      </c>
    </row>
    <row r="224" spans="1:13" ht="18" customHeight="1">
      <c r="A224" s="18">
        <v>221</v>
      </c>
      <c r="B224" s="18" t="s">
        <v>1047</v>
      </c>
      <c r="C224" s="18" t="s">
        <v>1353</v>
      </c>
      <c r="D224" s="19" t="s">
        <v>14</v>
      </c>
      <c r="E224" s="20" t="s">
        <v>746</v>
      </c>
      <c r="F224" s="20">
        <v>10480</v>
      </c>
      <c r="G224" s="18" t="s">
        <v>773</v>
      </c>
      <c r="H224" s="18" t="s">
        <v>1016</v>
      </c>
      <c r="I224" s="15" t="s">
        <v>882</v>
      </c>
      <c r="J224" s="15">
        <v>12</v>
      </c>
      <c r="K224" s="18" t="str">
        <f>VLOOKUP(B224:B500,'[1]查询明细'!$E:$K,7,0)</f>
        <v>56505.4</v>
      </c>
      <c r="L224" s="49"/>
      <c r="M224" s="2">
        <v>221</v>
      </c>
    </row>
    <row r="225" spans="1:13" ht="18" customHeight="1">
      <c r="A225" s="18">
        <v>222</v>
      </c>
      <c r="B225" s="18" t="s">
        <v>1048</v>
      </c>
      <c r="C225" s="18" t="s">
        <v>1353</v>
      </c>
      <c r="D225" s="19" t="s">
        <v>14</v>
      </c>
      <c r="E225" s="20" t="s">
        <v>746</v>
      </c>
      <c r="F225" s="20">
        <v>10480</v>
      </c>
      <c r="G225" s="18" t="s">
        <v>773</v>
      </c>
      <c r="H225" s="18" t="s">
        <v>1016</v>
      </c>
      <c r="I225" s="15" t="s">
        <v>882</v>
      </c>
      <c r="J225" s="15">
        <v>12</v>
      </c>
      <c r="K225" s="18" t="str">
        <f>VLOOKUP(B225:B501,'[1]查询明细'!$E:$K,7,0)</f>
        <v>41770.3</v>
      </c>
      <c r="L225" s="49"/>
      <c r="M225" s="2">
        <v>222</v>
      </c>
    </row>
    <row r="226" spans="1:13" ht="18" customHeight="1">
      <c r="A226" s="18">
        <v>223</v>
      </c>
      <c r="B226" s="18" t="s">
        <v>1049</v>
      </c>
      <c r="C226" s="18" t="s">
        <v>1353</v>
      </c>
      <c r="D226" s="19" t="s">
        <v>14</v>
      </c>
      <c r="E226" s="20" t="s">
        <v>746</v>
      </c>
      <c r="F226" s="20">
        <v>10480</v>
      </c>
      <c r="G226" s="18" t="s">
        <v>773</v>
      </c>
      <c r="H226" s="18" t="s">
        <v>1016</v>
      </c>
      <c r="I226" s="15" t="s">
        <v>882</v>
      </c>
      <c r="J226" s="15">
        <v>12</v>
      </c>
      <c r="K226" s="18" t="str">
        <f>VLOOKUP(B226:B502,'[1]查询明细'!$E:$K,7,0)</f>
        <v>39457.8</v>
      </c>
      <c r="L226" s="49"/>
      <c r="M226" s="2">
        <v>223</v>
      </c>
    </row>
    <row r="227" spans="1:13" ht="18" customHeight="1">
      <c r="A227" s="18">
        <v>224</v>
      </c>
      <c r="B227" s="18" t="s">
        <v>1050</v>
      </c>
      <c r="C227" s="18" t="s">
        <v>1353</v>
      </c>
      <c r="D227" s="19" t="s">
        <v>14</v>
      </c>
      <c r="E227" s="20" t="s">
        <v>746</v>
      </c>
      <c r="F227" s="20">
        <v>10480</v>
      </c>
      <c r="G227" s="18" t="s">
        <v>773</v>
      </c>
      <c r="H227" s="18" t="s">
        <v>1016</v>
      </c>
      <c r="I227" s="15" t="s">
        <v>882</v>
      </c>
      <c r="J227" s="15">
        <v>12</v>
      </c>
      <c r="K227" s="18" t="str">
        <f>VLOOKUP(B227:B503,'[1]查询明细'!$E:$K,7,0)</f>
        <v>39306.9</v>
      </c>
      <c r="L227" s="49"/>
      <c r="M227" s="2">
        <v>224</v>
      </c>
    </row>
    <row r="228" spans="1:13" ht="18" customHeight="1">
      <c r="A228" s="18">
        <v>225</v>
      </c>
      <c r="B228" s="18" t="s">
        <v>1051</v>
      </c>
      <c r="C228" s="18" t="s">
        <v>1353</v>
      </c>
      <c r="D228" s="19" t="s">
        <v>14</v>
      </c>
      <c r="E228" s="20" t="s">
        <v>746</v>
      </c>
      <c r="F228" s="20">
        <v>10480</v>
      </c>
      <c r="G228" s="18" t="s">
        <v>773</v>
      </c>
      <c r="H228" s="18" t="s">
        <v>1016</v>
      </c>
      <c r="I228" s="15" t="s">
        <v>882</v>
      </c>
      <c r="J228" s="15">
        <v>12</v>
      </c>
      <c r="K228" s="18">
        <f>VLOOKUP(B228:B504,'[1]查询明细'!$E:$K,7,0)-24</f>
        <v>41317.1</v>
      </c>
      <c r="L228" s="49"/>
      <c r="M228" s="2">
        <v>225</v>
      </c>
    </row>
    <row r="229" spans="1:13" ht="18" customHeight="1">
      <c r="A229" s="18">
        <v>226</v>
      </c>
      <c r="B229" s="18" t="s">
        <v>1052</v>
      </c>
      <c r="C229" s="18" t="s">
        <v>1353</v>
      </c>
      <c r="D229" s="19" t="s">
        <v>14</v>
      </c>
      <c r="E229" s="20" t="s">
        <v>746</v>
      </c>
      <c r="F229" s="20">
        <v>10480</v>
      </c>
      <c r="G229" s="18" t="s">
        <v>773</v>
      </c>
      <c r="H229" s="18" t="s">
        <v>1016</v>
      </c>
      <c r="I229" s="15" t="s">
        <v>882</v>
      </c>
      <c r="J229" s="15">
        <v>12</v>
      </c>
      <c r="K229" s="18" t="str">
        <f>VLOOKUP(B229:B505,'[1]查询明细'!$E:$K,7,0)</f>
        <v>87417.1</v>
      </c>
      <c r="L229" s="49"/>
      <c r="M229" s="2">
        <v>226</v>
      </c>
    </row>
    <row r="230" spans="1:13" ht="18" customHeight="1">
      <c r="A230" s="18">
        <v>227</v>
      </c>
      <c r="B230" s="18" t="s">
        <v>1053</v>
      </c>
      <c r="C230" s="18" t="s">
        <v>17</v>
      </c>
      <c r="D230" s="19" t="s">
        <v>18</v>
      </c>
      <c r="E230" s="20" t="s">
        <v>746</v>
      </c>
      <c r="F230" s="20">
        <v>10480</v>
      </c>
      <c r="G230" s="18" t="s">
        <v>773</v>
      </c>
      <c r="H230" s="18" t="s">
        <v>1016</v>
      </c>
      <c r="I230" s="15" t="s">
        <v>1244</v>
      </c>
      <c r="J230" s="15">
        <v>12</v>
      </c>
      <c r="K230" s="18">
        <f>VLOOKUP(B230:B506,'[1]查询明细'!$E:$K,7,0)-95.2</f>
        <v>43504.9</v>
      </c>
      <c r="L230" s="49"/>
      <c r="M230" s="2">
        <v>227</v>
      </c>
    </row>
    <row r="231" spans="1:13" ht="18" customHeight="1">
      <c r="A231" s="18">
        <v>228</v>
      </c>
      <c r="B231" s="18" t="s">
        <v>1054</v>
      </c>
      <c r="C231" s="18" t="s">
        <v>1353</v>
      </c>
      <c r="D231" s="19" t="s">
        <v>14</v>
      </c>
      <c r="E231" s="20" t="s">
        <v>746</v>
      </c>
      <c r="F231" s="20">
        <v>10480</v>
      </c>
      <c r="G231" s="18" t="s">
        <v>773</v>
      </c>
      <c r="H231" s="18" t="s">
        <v>1016</v>
      </c>
      <c r="I231" s="15" t="s">
        <v>882</v>
      </c>
      <c r="J231" s="15">
        <v>12</v>
      </c>
      <c r="K231" s="18" t="str">
        <f>VLOOKUP(B231:B507,'[1]查询明细'!$E:$K,7,0)</f>
        <v>42084</v>
      </c>
      <c r="L231" s="49"/>
      <c r="M231" s="2">
        <v>228</v>
      </c>
    </row>
    <row r="232" spans="1:13" ht="18" customHeight="1">
      <c r="A232" s="18">
        <v>229</v>
      </c>
      <c r="B232" s="18" t="s">
        <v>1055</v>
      </c>
      <c r="C232" s="18" t="s">
        <v>1353</v>
      </c>
      <c r="D232" s="19" t="s">
        <v>14</v>
      </c>
      <c r="E232" s="20" t="s">
        <v>746</v>
      </c>
      <c r="F232" s="20">
        <v>10480</v>
      </c>
      <c r="G232" s="18" t="s">
        <v>773</v>
      </c>
      <c r="H232" s="18" t="s">
        <v>1016</v>
      </c>
      <c r="I232" s="15" t="s">
        <v>882</v>
      </c>
      <c r="J232" s="15">
        <v>12</v>
      </c>
      <c r="K232" s="18" t="str">
        <f>VLOOKUP(B232:B508,'[1]查询明细'!$E:$K,7,0)</f>
        <v>55242.9</v>
      </c>
      <c r="L232" s="49"/>
      <c r="M232" s="2">
        <v>229</v>
      </c>
    </row>
    <row r="233" spans="1:13" ht="18" customHeight="1">
      <c r="A233" s="18">
        <v>230</v>
      </c>
      <c r="B233" s="18" t="s">
        <v>1056</v>
      </c>
      <c r="C233" s="18" t="s">
        <v>1353</v>
      </c>
      <c r="D233" s="19" t="s">
        <v>14</v>
      </c>
      <c r="E233" s="20" t="s">
        <v>746</v>
      </c>
      <c r="F233" s="20">
        <v>10480</v>
      </c>
      <c r="G233" s="18" t="s">
        <v>773</v>
      </c>
      <c r="H233" s="18" t="s">
        <v>1016</v>
      </c>
      <c r="I233" s="15" t="s">
        <v>882</v>
      </c>
      <c r="J233" s="15">
        <v>12</v>
      </c>
      <c r="K233" s="18" t="str">
        <f>VLOOKUP(B233:B509,'[1]查询明细'!$E:$K,7,0)</f>
        <v>53545.8</v>
      </c>
      <c r="L233" s="49"/>
      <c r="M233" s="2">
        <v>230</v>
      </c>
    </row>
    <row r="234" spans="1:13" ht="18" customHeight="1">
      <c r="A234" s="18">
        <v>231</v>
      </c>
      <c r="B234" s="18" t="s">
        <v>1057</v>
      </c>
      <c r="C234" s="18" t="s">
        <v>17</v>
      </c>
      <c r="D234" s="19" t="s">
        <v>18</v>
      </c>
      <c r="E234" s="20" t="s">
        <v>746</v>
      </c>
      <c r="F234" s="20">
        <v>10480</v>
      </c>
      <c r="G234" s="18" t="s">
        <v>773</v>
      </c>
      <c r="H234" s="18" t="s">
        <v>1016</v>
      </c>
      <c r="I234" s="15" t="s">
        <v>1244</v>
      </c>
      <c r="J234" s="15">
        <v>12</v>
      </c>
      <c r="K234" s="18" t="str">
        <f>VLOOKUP(B234:B510,'[1]查询明细'!$E:$K,7,0)</f>
        <v>53488.85</v>
      </c>
      <c r="L234" s="49"/>
      <c r="M234" s="2">
        <v>231</v>
      </c>
    </row>
    <row r="235" spans="1:13" ht="18" customHeight="1">
      <c r="A235" s="18">
        <v>232</v>
      </c>
      <c r="B235" s="18" t="s">
        <v>1058</v>
      </c>
      <c r="C235" s="18" t="s">
        <v>1353</v>
      </c>
      <c r="D235" s="19" t="s">
        <v>14</v>
      </c>
      <c r="E235" s="20" t="s">
        <v>746</v>
      </c>
      <c r="F235" s="20">
        <v>10480</v>
      </c>
      <c r="G235" s="18" t="s">
        <v>773</v>
      </c>
      <c r="H235" s="18" t="s">
        <v>1016</v>
      </c>
      <c r="I235" s="15" t="s">
        <v>882</v>
      </c>
      <c r="J235" s="15">
        <v>12</v>
      </c>
      <c r="K235" s="18" t="str">
        <f>VLOOKUP(B235:B511,'[1]查询明细'!$E:$K,7,0)</f>
        <v>55416.2</v>
      </c>
      <c r="L235" s="49"/>
      <c r="M235" s="2">
        <v>232</v>
      </c>
    </row>
    <row r="236" spans="1:13" ht="18" customHeight="1">
      <c r="A236" s="18">
        <v>233</v>
      </c>
      <c r="B236" s="18" t="s">
        <v>1059</v>
      </c>
      <c r="C236" s="18" t="s">
        <v>1353</v>
      </c>
      <c r="D236" s="19" t="s">
        <v>14</v>
      </c>
      <c r="E236" s="20" t="s">
        <v>746</v>
      </c>
      <c r="F236" s="20">
        <v>10480</v>
      </c>
      <c r="G236" s="18" t="s">
        <v>773</v>
      </c>
      <c r="H236" s="18" t="s">
        <v>1016</v>
      </c>
      <c r="I236" s="15" t="s">
        <v>882</v>
      </c>
      <c r="J236" s="15">
        <v>12</v>
      </c>
      <c r="K236" s="18" t="str">
        <f>VLOOKUP(B236:B512,'[1]查询明细'!$E:$K,7,0)</f>
        <v>55840.15</v>
      </c>
      <c r="L236" s="49"/>
      <c r="M236" s="2">
        <v>233</v>
      </c>
    </row>
    <row r="237" spans="1:13" ht="18" customHeight="1">
      <c r="A237" s="18">
        <v>234</v>
      </c>
      <c r="B237" s="18" t="s">
        <v>1060</v>
      </c>
      <c r="C237" s="18" t="s">
        <v>1353</v>
      </c>
      <c r="D237" s="19" t="s">
        <v>14</v>
      </c>
      <c r="E237" s="20" t="s">
        <v>746</v>
      </c>
      <c r="F237" s="20">
        <v>10480</v>
      </c>
      <c r="G237" s="18" t="s">
        <v>773</v>
      </c>
      <c r="H237" s="18" t="s">
        <v>1016</v>
      </c>
      <c r="I237" s="15" t="s">
        <v>882</v>
      </c>
      <c r="J237" s="15">
        <v>12</v>
      </c>
      <c r="K237" s="18" t="str">
        <f>VLOOKUP(B237:B513,'[1]查询明细'!$E:$K,7,0)</f>
        <v>38207.2</v>
      </c>
      <c r="L237" s="49"/>
      <c r="M237" s="2">
        <v>234</v>
      </c>
    </row>
    <row r="238" spans="1:13" ht="18" customHeight="1">
      <c r="A238" s="18">
        <v>235</v>
      </c>
      <c r="B238" s="18" t="s">
        <v>1061</v>
      </c>
      <c r="C238" s="18" t="s">
        <v>1353</v>
      </c>
      <c r="D238" s="19" t="s">
        <v>14</v>
      </c>
      <c r="E238" s="20" t="s">
        <v>746</v>
      </c>
      <c r="F238" s="20">
        <v>10480</v>
      </c>
      <c r="G238" s="18" t="s">
        <v>773</v>
      </c>
      <c r="H238" s="18" t="s">
        <v>1016</v>
      </c>
      <c r="I238" s="15" t="s">
        <v>882</v>
      </c>
      <c r="J238" s="15">
        <v>12</v>
      </c>
      <c r="K238" s="18" t="str">
        <f>VLOOKUP(B238:B514,'[1]查询明细'!$E:$K,7,0)</f>
        <v>69486.5</v>
      </c>
      <c r="L238" s="49"/>
      <c r="M238" s="2">
        <v>235</v>
      </c>
    </row>
    <row r="239" spans="1:13" ht="18" customHeight="1">
      <c r="A239" s="18">
        <v>236</v>
      </c>
      <c r="B239" s="18" t="s">
        <v>1062</v>
      </c>
      <c r="C239" s="18" t="s">
        <v>1353</v>
      </c>
      <c r="D239" s="19" t="s">
        <v>14</v>
      </c>
      <c r="E239" s="20" t="s">
        <v>746</v>
      </c>
      <c r="F239" s="20">
        <v>10480</v>
      </c>
      <c r="G239" s="18" t="s">
        <v>773</v>
      </c>
      <c r="H239" s="18" t="s">
        <v>1016</v>
      </c>
      <c r="I239" s="15" t="s">
        <v>882</v>
      </c>
      <c r="J239" s="15">
        <v>12</v>
      </c>
      <c r="K239" s="18" t="str">
        <f>VLOOKUP(B239:B515,'[1]查询明细'!$E:$K,7,0)</f>
        <v>55675.2</v>
      </c>
      <c r="L239" s="49"/>
      <c r="M239" s="2">
        <v>236</v>
      </c>
    </row>
    <row r="240" spans="1:13" ht="18" customHeight="1">
      <c r="A240" s="18">
        <v>237</v>
      </c>
      <c r="B240" s="18" t="s">
        <v>1063</v>
      </c>
      <c r="C240" s="18" t="s">
        <v>1353</v>
      </c>
      <c r="D240" s="19" t="s">
        <v>14</v>
      </c>
      <c r="E240" s="20" t="s">
        <v>746</v>
      </c>
      <c r="F240" s="20">
        <v>10480</v>
      </c>
      <c r="G240" s="18" t="s">
        <v>773</v>
      </c>
      <c r="H240" s="18" t="s">
        <v>1016</v>
      </c>
      <c r="I240" s="15" t="s">
        <v>882</v>
      </c>
      <c r="J240" s="15">
        <v>12</v>
      </c>
      <c r="K240" s="18" t="str">
        <f>VLOOKUP(B240:B516,'[1]查询明细'!$E:$K,7,0)</f>
        <v>56577.9</v>
      </c>
      <c r="L240" s="49"/>
      <c r="M240" s="2">
        <v>237</v>
      </c>
    </row>
    <row r="241" spans="1:13" ht="18" customHeight="1">
      <c r="A241" s="18">
        <v>238</v>
      </c>
      <c r="B241" s="18" t="s">
        <v>1064</v>
      </c>
      <c r="C241" s="18" t="s">
        <v>1353</v>
      </c>
      <c r="D241" s="19" t="s">
        <v>14</v>
      </c>
      <c r="E241" s="20" t="s">
        <v>746</v>
      </c>
      <c r="F241" s="20">
        <v>10480</v>
      </c>
      <c r="G241" s="18" t="s">
        <v>773</v>
      </c>
      <c r="H241" s="18" t="s">
        <v>1016</v>
      </c>
      <c r="I241" s="15" t="s">
        <v>882</v>
      </c>
      <c r="J241" s="15">
        <v>12</v>
      </c>
      <c r="K241" s="18" t="str">
        <f>VLOOKUP(B241:B517,'[1]查询明细'!$E:$K,7,0)</f>
        <v>33540.85</v>
      </c>
      <c r="L241" s="49"/>
      <c r="M241" s="2">
        <v>238</v>
      </c>
    </row>
    <row r="242" spans="1:13" ht="18" customHeight="1">
      <c r="A242" s="18">
        <v>239</v>
      </c>
      <c r="B242" s="18" t="s">
        <v>1065</v>
      </c>
      <c r="C242" s="18" t="s">
        <v>1353</v>
      </c>
      <c r="D242" s="19" t="s">
        <v>14</v>
      </c>
      <c r="E242" s="20" t="s">
        <v>746</v>
      </c>
      <c r="F242" s="20">
        <v>10480</v>
      </c>
      <c r="G242" s="18" t="s">
        <v>773</v>
      </c>
      <c r="H242" s="18" t="s">
        <v>1016</v>
      </c>
      <c r="I242" s="15" t="s">
        <v>882</v>
      </c>
      <c r="J242" s="15">
        <v>12</v>
      </c>
      <c r="K242" s="18" t="str">
        <f>VLOOKUP(B242:B518,'[1]查询明细'!$E:$K,7,0)</f>
        <v>57396.8</v>
      </c>
      <c r="L242" s="49"/>
      <c r="M242" s="2">
        <v>239</v>
      </c>
    </row>
    <row r="243" spans="1:13" ht="18" customHeight="1">
      <c r="A243" s="18">
        <v>240</v>
      </c>
      <c r="B243" s="18" t="s">
        <v>1066</v>
      </c>
      <c r="C243" s="18" t="s">
        <v>19</v>
      </c>
      <c r="D243" s="19" t="s">
        <v>20</v>
      </c>
      <c r="E243" s="20" t="s">
        <v>746</v>
      </c>
      <c r="F243" s="20">
        <v>10480</v>
      </c>
      <c r="G243" s="18" t="s">
        <v>773</v>
      </c>
      <c r="H243" s="18" t="s">
        <v>1016</v>
      </c>
      <c r="I243" s="15" t="s">
        <v>1234</v>
      </c>
      <c r="J243" s="15">
        <v>12</v>
      </c>
      <c r="K243" s="18" t="str">
        <f>VLOOKUP(B243:B519,'[1]查询明细'!$E:$K,7,0)</f>
        <v>55619.9</v>
      </c>
      <c r="L243" s="49"/>
      <c r="M243" s="2">
        <v>240</v>
      </c>
    </row>
    <row r="244" spans="1:13" ht="18" customHeight="1">
      <c r="A244" s="18">
        <v>241</v>
      </c>
      <c r="B244" s="18" t="s">
        <v>1067</v>
      </c>
      <c r="C244" s="18" t="s">
        <v>1353</v>
      </c>
      <c r="D244" s="19" t="s">
        <v>14</v>
      </c>
      <c r="E244" s="20" t="s">
        <v>746</v>
      </c>
      <c r="F244" s="20">
        <v>10480</v>
      </c>
      <c r="G244" s="18" t="s">
        <v>773</v>
      </c>
      <c r="H244" s="18" t="s">
        <v>1016</v>
      </c>
      <c r="I244" s="15" t="s">
        <v>882</v>
      </c>
      <c r="J244" s="15">
        <v>12</v>
      </c>
      <c r="K244" s="18" t="str">
        <f>VLOOKUP(B244:B520,'[1]查询明细'!$E:$K,7,0)</f>
        <v>64937.15</v>
      </c>
      <c r="L244" s="49"/>
      <c r="M244" s="2">
        <v>241</v>
      </c>
    </row>
    <row r="245" spans="1:13" ht="18" customHeight="1">
      <c r="A245" s="18">
        <v>242</v>
      </c>
      <c r="B245" s="18" t="s">
        <v>1068</v>
      </c>
      <c r="C245" s="18" t="s">
        <v>19</v>
      </c>
      <c r="D245" s="19" t="s">
        <v>20</v>
      </c>
      <c r="E245" s="20" t="s">
        <v>746</v>
      </c>
      <c r="F245" s="20">
        <v>10480</v>
      </c>
      <c r="G245" s="18" t="s">
        <v>773</v>
      </c>
      <c r="H245" s="18" t="s">
        <v>1016</v>
      </c>
      <c r="I245" s="15" t="s">
        <v>1234</v>
      </c>
      <c r="J245" s="15">
        <v>12</v>
      </c>
      <c r="K245" s="18" t="str">
        <f>VLOOKUP(B245:B521,'[1]查询明细'!$E:$K,7,0)</f>
        <v>56617</v>
      </c>
      <c r="L245" s="49"/>
      <c r="M245" s="2">
        <v>242</v>
      </c>
    </row>
    <row r="246" spans="1:13" ht="18" customHeight="1">
      <c r="A246" s="18">
        <v>243</v>
      </c>
      <c r="B246" s="18" t="s">
        <v>1069</v>
      </c>
      <c r="C246" s="18" t="s">
        <v>17</v>
      </c>
      <c r="D246" s="19" t="s">
        <v>18</v>
      </c>
      <c r="E246" s="20" t="s">
        <v>746</v>
      </c>
      <c r="F246" s="20">
        <v>10480</v>
      </c>
      <c r="G246" s="18" t="s">
        <v>773</v>
      </c>
      <c r="H246" s="18" t="s">
        <v>1016</v>
      </c>
      <c r="I246" s="15" t="s">
        <v>1244</v>
      </c>
      <c r="J246" s="15">
        <v>12</v>
      </c>
      <c r="K246" s="18" t="str">
        <f>VLOOKUP(B246:B522,'[1]查询明细'!$E:$K,7,0)</f>
        <v>56204.2</v>
      </c>
      <c r="L246" s="49"/>
      <c r="M246" s="2">
        <v>243</v>
      </c>
    </row>
    <row r="247" spans="1:13" ht="18" customHeight="1">
      <c r="A247" s="18">
        <v>244</v>
      </c>
      <c r="B247" s="18" t="s">
        <v>1070</v>
      </c>
      <c r="C247" s="18" t="s">
        <v>1353</v>
      </c>
      <c r="D247" s="19" t="s">
        <v>14</v>
      </c>
      <c r="E247" s="20" t="s">
        <v>746</v>
      </c>
      <c r="F247" s="20">
        <v>10480</v>
      </c>
      <c r="G247" s="18" t="s">
        <v>773</v>
      </c>
      <c r="H247" s="18" t="s">
        <v>1016</v>
      </c>
      <c r="I247" s="15" t="s">
        <v>882</v>
      </c>
      <c r="J247" s="15">
        <v>12</v>
      </c>
      <c r="K247" s="18" t="str">
        <f>VLOOKUP(B247:B523,'[1]查询明细'!$E:$K,7,0)</f>
        <v>93569.4</v>
      </c>
      <c r="L247" s="49"/>
      <c r="M247" s="2">
        <v>244</v>
      </c>
    </row>
    <row r="248" spans="1:13" ht="18" customHeight="1">
      <c r="A248" s="18">
        <v>245</v>
      </c>
      <c r="B248" s="18" t="s">
        <v>1071</v>
      </c>
      <c r="C248" s="18" t="s">
        <v>1353</v>
      </c>
      <c r="D248" s="19" t="s">
        <v>14</v>
      </c>
      <c r="E248" s="20" t="s">
        <v>746</v>
      </c>
      <c r="F248" s="20">
        <v>10480</v>
      </c>
      <c r="G248" s="18" t="s">
        <v>773</v>
      </c>
      <c r="H248" s="18" t="s">
        <v>1016</v>
      </c>
      <c r="I248" s="15" t="s">
        <v>882</v>
      </c>
      <c r="J248" s="15">
        <v>12</v>
      </c>
      <c r="K248" s="18" t="str">
        <f>VLOOKUP(B248:B524,'[1]查询明细'!$E:$K,7,0)</f>
        <v>58055.9</v>
      </c>
      <c r="L248" s="49"/>
      <c r="M248" s="2">
        <v>245</v>
      </c>
    </row>
    <row r="249" spans="1:13" ht="18" customHeight="1">
      <c r="A249" s="18">
        <v>246</v>
      </c>
      <c r="B249" s="18" t="s">
        <v>1072</v>
      </c>
      <c r="C249" s="18" t="s">
        <v>1353</v>
      </c>
      <c r="D249" s="19" t="s">
        <v>14</v>
      </c>
      <c r="E249" s="20" t="s">
        <v>746</v>
      </c>
      <c r="F249" s="20">
        <v>10480</v>
      </c>
      <c r="G249" s="18" t="s">
        <v>773</v>
      </c>
      <c r="H249" s="18" t="s">
        <v>1016</v>
      </c>
      <c r="I249" s="15" t="s">
        <v>882</v>
      </c>
      <c r="J249" s="15">
        <v>12</v>
      </c>
      <c r="K249" s="18" t="str">
        <f>VLOOKUP(B249:B525,'[1]查询明细'!$E:$K,7,0)</f>
        <v>55598.1</v>
      </c>
      <c r="L249" s="49"/>
      <c r="M249" s="2">
        <v>246</v>
      </c>
    </row>
    <row r="250" spans="1:13" ht="18" customHeight="1">
      <c r="A250" s="18">
        <v>247</v>
      </c>
      <c r="B250" s="18" t="s">
        <v>1073</v>
      </c>
      <c r="C250" s="18" t="s">
        <v>17</v>
      </c>
      <c r="D250" s="19" t="s">
        <v>18</v>
      </c>
      <c r="E250" s="20" t="s">
        <v>746</v>
      </c>
      <c r="F250" s="20">
        <v>10480</v>
      </c>
      <c r="G250" s="18" t="s">
        <v>773</v>
      </c>
      <c r="H250" s="18" t="s">
        <v>1016</v>
      </c>
      <c r="I250" s="15" t="s">
        <v>1244</v>
      </c>
      <c r="J250" s="15">
        <v>12</v>
      </c>
      <c r="K250" s="18" t="str">
        <f>VLOOKUP(B250:B526,'[1]查询明细'!$E:$K,7,0)</f>
        <v>57348.7</v>
      </c>
      <c r="L250" s="49"/>
      <c r="M250" s="2">
        <v>247</v>
      </c>
    </row>
    <row r="251" spans="1:13" ht="18" customHeight="1">
      <c r="A251" s="18">
        <v>248</v>
      </c>
      <c r="B251" s="18" t="s">
        <v>1074</v>
      </c>
      <c r="C251" s="18" t="s">
        <v>1353</v>
      </c>
      <c r="D251" s="19" t="s">
        <v>14</v>
      </c>
      <c r="E251" s="20" t="s">
        <v>746</v>
      </c>
      <c r="F251" s="20">
        <v>10480</v>
      </c>
      <c r="G251" s="18" t="s">
        <v>773</v>
      </c>
      <c r="H251" s="18" t="s">
        <v>1016</v>
      </c>
      <c r="I251" s="15" t="s">
        <v>882</v>
      </c>
      <c r="J251" s="15">
        <v>12</v>
      </c>
      <c r="K251" s="18" t="str">
        <f>VLOOKUP(B251:B527,'[1]查询明细'!$E:$K,7,0)</f>
        <v>58441.5</v>
      </c>
      <c r="L251" s="49"/>
      <c r="M251" s="2">
        <v>248</v>
      </c>
    </row>
    <row r="252" spans="1:13" ht="18" customHeight="1">
      <c r="A252" s="18">
        <v>249</v>
      </c>
      <c r="B252" s="18" t="s">
        <v>1075</v>
      </c>
      <c r="C252" s="18" t="s">
        <v>1353</v>
      </c>
      <c r="D252" s="19" t="s">
        <v>14</v>
      </c>
      <c r="E252" s="20" t="s">
        <v>746</v>
      </c>
      <c r="F252" s="20">
        <v>10480</v>
      </c>
      <c r="G252" s="18" t="s">
        <v>773</v>
      </c>
      <c r="H252" s="18" t="s">
        <v>1016</v>
      </c>
      <c r="I252" s="15" t="s">
        <v>882</v>
      </c>
      <c r="J252" s="15">
        <v>12</v>
      </c>
      <c r="K252" s="18" t="str">
        <f>VLOOKUP(B252:B528,'[1]查询明细'!$E:$K,7,0)</f>
        <v>58015.5</v>
      </c>
      <c r="L252" s="49"/>
      <c r="M252" s="2">
        <v>249</v>
      </c>
    </row>
    <row r="253" spans="1:13" ht="18" customHeight="1">
      <c r="A253" s="18">
        <v>250</v>
      </c>
      <c r="B253" s="18" t="s">
        <v>1076</v>
      </c>
      <c r="C253" s="18" t="s">
        <v>1353</v>
      </c>
      <c r="D253" s="19" t="s">
        <v>14</v>
      </c>
      <c r="E253" s="20" t="s">
        <v>746</v>
      </c>
      <c r="F253" s="20">
        <v>10480</v>
      </c>
      <c r="G253" s="18" t="s">
        <v>773</v>
      </c>
      <c r="H253" s="18" t="s">
        <v>1016</v>
      </c>
      <c r="I253" s="15" t="s">
        <v>882</v>
      </c>
      <c r="J253" s="15">
        <v>12</v>
      </c>
      <c r="K253" s="18" t="str">
        <f>VLOOKUP(B253:B529,'[1]查询明细'!$E:$K,7,0)</f>
        <v>57239</v>
      </c>
      <c r="L253" s="49"/>
      <c r="M253" s="2">
        <v>250</v>
      </c>
    </row>
    <row r="254" spans="1:13" ht="18" customHeight="1">
      <c r="A254" s="18">
        <v>251</v>
      </c>
      <c r="B254" s="18" t="s">
        <v>1077</v>
      </c>
      <c r="C254" s="18" t="s">
        <v>1353</v>
      </c>
      <c r="D254" s="19" t="s">
        <v>14</v>
      </c>
      <c r="E254" s="20" t="s">
        <v>746</v>
      </c>
      <c r="F254" s="20">
        <v>10480</v>
      </c>
      <c r="G254" s="18" t="s">
        <v>773</v>
      </c>
      <c r="H254" s="18" t="s">
        <v>1016</v>
      </c>
      <c r="I254" s="15" t="s">
        <v>882</v>
      </c>
      <c r="J254" s="15">
        <v>12</v>
      </c>
      <c r="K254" s="18" t="str">
        <f>VLOOKUP(B254:B530,'[1]查询明细'!$E:$K,7,0)</f>
        <v>58405.6</v>
      </c>
      <c r="L254" s="49"/>
      <c r="M254" s="2">
        <v>251</v>
      </c>
    </row>
    <row r="255" spans="1:13" ht="18" customHeight="1">
      <c r="A255" s="18">
        <v>252</v>
      </c>
      <c r="B255" s="18" t="s">
        <v>1078</v>
      </c>
      <c r="C255" s="18" t="s">
        <v>1353</v>
      </c>
      <c r="D255" s="19" t="s">
        <v>14</v>
      </c>
      <c r="E255" s="20" t="s">
        <v>746</v>
      </c>
      <c r="F255" s="20">
        <v>10480</v>
      </c>
      <c r="G255" s="18" t="s">
        <v>773</v>
      </c>
      <c r="H255" s="18" t="s">
        <v>1016</v>
      </c>
      <c r="I255" s="15" t="s">
        <v>882</v>
      </c>
      <c r="J255" s="15">
        <v>12</v>
      </c>
      <c r="K255" s="18" t="str">
        <f>VLOOKUP(B255:B531,'[1]查询明细'!$E:$K,7,0)</f>
        <v>41619.6</v>
      </c>
      <c r="L255" s="49"/>
      <c r="M255" s="2">
        <v>252</v>
      </c>
    </row>
    <row r="256" spans="1:13" ht="18" customHeight="1">
      <c r="A256" s="18">
        <v>253</v>
      </c>
      <c r="B256" s="18" t="s">
        <v>1079</v>
      </c>
      <c r="C256" s="18" t="s">
        <v>1353</v>
      </c>
      <c r="D256" s="19" t="s">
        <v>14</v>
      </c>
      <c r="E256" s="20" t="s">
        <v>746</v>
      </c>
      <c r="F256" s="20">
        <v>10480</v>
      </c>
      <c r="G256" s="18" t="s">
        <v>773</v>
      </c>
      <c r="H256" s="18" t="s">
        <v>1016</v>
      </c>
      <c r="I256" s="15" t="s">
        <v>882</v>
      </c>
      <c r="J256" s="15">
        <v>12</v>
      </c>
      <c r="K256" s="18" t="str">
        <f>VLOOKUP(B256:B532,'[1]查询明细'!$E:$K,7,0)</f>
        <v>56313.4</v>
      </c>
      <c r="L256" s="49"/>
      <c r="M256" s="2">
        <v>253</v>
      </c>
    </row>
    <row r="257" spans="1:13" ht="18" customHeight="1">
      <c r="A257" s="18">
        <v>254</v>
      </c>
      <c r="B257" s="18" t="s">
        <v>1080</v>
      </c>
      <c r="C257" s="18" t="s">
        <v>1353</v>
      </c>
      <c r="D257" s="19" t="s">
        <v>14</v>
      </c>
      <c r="E257" s="20" t="s">
        <v>746</v>
      </c>
      <c r="F257" s="20">
        <v>10480</v>
      </c>
      <c r="G257" s="18" t="s">
        <v>773</v>
      </c>
      <c r="H257" s="18" t="s">
        <v>1016</v>
      </c>
      <c r="I257" s="15" t="s">
        <v>882</v>
      </c>
      <c r="J257" s="15">
        <v>12</v>
      </c>
      <c r="K257" s="18" t="str">
        <f>VLOOKUP(B257:B533,'[1]查询明细'!$E:$K,7,0)</f>
        <v>46721.5</v>
      </c>
      <c r="L257" s="49"/>
      <c r="M257" s="2">
        <v>254</v>
      </c>
    </row>
    <row r="258" spans="1:13" ht="18" customHeight="1">
      <c r="A258" s="18">
        <v>255</v>
      </c>
      <c r="B258" s="18" t="s">
        <v>1081</v>
      </c>
      <c r="C258" s="18" t="s">
        <v>1353</v>
      </c>
      <c r="D258" s="19" t="s">
        <v>14</v>
      </c>
      <c r="E258" s="20" t="s">
        <v>746</v>
      </c>
      <c r="F258" s="20">
        <v>10480</v>
      </c>
      <c r="G258" s="18" t="s">
        <v>773</v>
      </c>
      <c r="H258" s="18" t="s">
        <v>1016</v>
      </c>
      <c r="I258" s="15" t="s">
        <v>882</v>
      </c>
      <c r="J258" s="15">
        <v>12</v>
      </c>
      <c r="K258" s="18" t="str">
        <f>VLOOKUP(B258:B534,'[1]查询明细'!$E:$K,7,0)</f>
        <v>37695.35</v>
      </c>
      <c r="L258" s="49"/>
      <c r="M258" s="2">
        <v>255</v>
      </c>
    </row>
    <row r="259" spans="1:13" ht="18" customHeight="1">
      <c r="A259" s="18">
        <v>256</v>
      </c>
      <c r="B259" s="18" t="s">
        <v>70</v>
      </c>
      <c r="C259" s="18" t="s">
        <v>631</v>
      </c>
      <c r="D259" s="18" t="s">
        <v>38</v>
      </c>
      <c r="E259" s="20" t="s">
        <v>746</v>
      </c>
      <c r="F259" s="18" t="s">
        <v>71</v>
      </c>
      <c r="G259" s="18" t="s">
        <v>800</v>
      </c>
      <c r="H259" s="18" t="s">
        <v>38</v>
      </c>
      <c r="I259" s="18" t="s">
        <v>72</v>
      </c>
      <c r="J259" s="15">
        <v>5</v>
      </c>
      <c r="K259" s="18">
        <v>29794</v>
      </c>
      <c r="L259" s="49" t="s">
        <v>629</v>
      </c>
      <c r="M259" s="2">
        <v>1</v>
      </c>
    </row>
    <row r="260" spans="1:13" ht="18" customHeight="1">
      <c r="A260" s="18">
        <v>257</v>
      </c>
      <c r="B260" s="18" t="s">
        <v>617</v>
      </c>
      <c r="C260" s="18" t="s">
        <v>953</v>
      </c>
      <c r="D260" s="18" t="s">
        <v>1113</v>
      </c>
      <c r="E260" s="20" t="s">
        <v>746</v>
      </c>
      <c r="F260" s="18" t="s">
        <v>73</v>
      </c>
      <c r="G260" s="18" t="s">
        <v>773</v>
      </c>
      <c r="H260" s="18" t="s">
        <v>1110</v>
      </c>
      <c r="I260" s="18" t="s">
        <v>74</v>
      </c>
      <c r="J260" s="15">
        <v>12</v>
      </c>
      <c r="K260" s="18">
        <v>54712</v>
      </c>
      <c r="L260" s="49"/>
      <c r="M260" s="2">
        <v>2</v>
      </c>
    </row>
    <row r="261" spans="1:13" ht="18" customHeight="1">
      <c r="A261" s="18">
        <v>258</v>
      </c>
      <c r="B261" s="18" t="s">
        <v>1178</v>
      </c>
      <c r="C261" s="18" t="s">
        <v>953</v>
      </c>
      <c r="D261" s="18" t="s">
        <v>1113</v>
      </c>
      <c r="E261" s="20" t="s">
        <v>749</v>
      </c>
      <c r="F261" s="18" t="s">
        <v>75</v>
      </c>
      <c r="G261" s="18" t="s">
        <v>773</v>
      </c>
      <c r="H261" s="18" t="s">
        <v>1110</v>
      </c>
      <c r="I261" s="18" t="s">
        <v>74</v>
      </c>
      <c r="J261" s="15">
        <v>12</v>
      </c>
      <c r="K261" s="18">
        <v>57865.6</v>
      </c>
      <c r="L261" s="49"/>
      <c r="M261" s="2">
        <v>3</v>
      </c>
    </row>
    <row r="262" spans="1:13" ht="18" customHeight="1">
      <c r="A262" s="18">
        <v>259</v>
      </c>
      <c r="B262" s="18" t="s">
        <v>76</v>
      </c>
      <c r="C262" s="18" t="s">
        <v>953</v>
      </c>
      <c r="D262" s="18" t="s">
        <v>1109</v>
      </c>
      <c r="E262" s="20" t="s">
        <v>746</v>
      </c>
      <c r="F262" s="18" t="s">
        <v>71</v>
      </c>
      <c r="G262" s="18" t="s">
        <v>773</v>
      </c>
      <c r="H262" s="18" t="s">
        <v>1110</v>
      </c>
      <c r="I262" s="18" t="s">
        <v>74</v>
      </c>
      <c r="J262" s="15">
        <v>12</v>
      </c>
      <c r="K262" s="18">
        <v>44864</v>
      </c>
      <c r="L262" s="49"/>
      <c r="M262" s="2">
        <v>4</v>
      </c>
    </row>
    <row r="263" spans="1:13" ht="18" customHeight="1">
      <c r="A263" s="18">
        <v>260</v>
      </c>
      <c r="B263" s="18" t="s">
        <v>1173</v>
      </c>
      <c r="C263" s="18" t="s">
        <v>953</v>
      </c>
      <c r="D263" s="18" t="s">
        <v>1109</v>
      </c>
      <c r="E263" s="20" t="s">
        <v>746</v>
      </c>
      <c r="F263" s="18" t="s">
        <v>71</v>
      </c>
      <c r="G263" s="18" t="s">
        <v>773</v>
      </c>
      <c r="H263" s="18" t="s">
        <v>1110</v>
      </c>
      <c r="I263" s="18" t="s">
        <v>74</v>
      </c>
      <c r="J263" s="15">
        <v>12</v>
      </c>
      <c r="K263" s="18">
        <v>42686.6</v>
      </c>
      <c r="L263" s="49"/>
      <c r="M263" s="2">
        <v>5</v>
      </c>
    </row>
    <row r="264" spans="1:13" ht="18" customHeight="1">
      <c r="A264" s="18">
        <v>261</v>
      </c>
      <c r="B264" s="18" t="s">
        <v>906</v>
      </c>
      <c r="C264" s="18" t="s">
        <v>953</v>
      </c>
      <c r="D264" s="18" t="s">
        <v>1115</v>
      </c>
      <c r="E264" s="20" t="s">
        <v>746</v>
      </c>
      <c r="F264" s="18" t="s">
        <v>77</v>
      </c>
      <c r="G264" s="18" t="s">
        <v>773</v>
      </c>
      <c r="H264" s="18" t="s">
        <v>1110</v>
      </c>
      <c r="I264" s="18" t="s">
        <v>74</v>
      </c>
      <c r="J264" s="15">
        <v>12</v>
      </c>
      <c r="K264" s="18">
        <v>47555.3</v>
      </c>
      <c r="L264" s="49"/>
      <c r="M264" s="2">
        <v>6</v>
      </c>
    </row>
    <row r="265" spans="1:13" ht="18" customHeight="1">
      <c r="A265" s="18">
        <v>262</v>
      </c>
      <c r="B265" s="18" t="s">
        <v>624</v>
      </c>
      <c r="C265" s="18" t="s">
        <v>953</v>
      </c>
      <c r="D265" s="18" t="s">
        <v>1112</v>
      </c>
      <c r="E265" s="20" t="s">
        <v>746</v>
      </c>
      <c r="F265" s="18" t="s">
        <v>71</v>
      </c>
      <c r="G265" s="18" t="s">
        <v>773</v>
      </c>
      <c r="H265" s="18" t="s">
        <v>1110</v>
      </c>
      <c r="I265" s="18" t="s">
        <v>74</v>
      </c>
      <c r="J265" s="15">
        <v>12</v>
      </c>
      <c r="K265" s="18">
        <v>60887.5</v>
      </c>
      <c r="L265" s="49"/>
      <c r="M265" s="2">
        <v>7</v>
      </c>
    </row>
    <row r="266" spans="1:13" ht="18" customHeight="1">
      <c r="A266" s="18">
        <v>263</v>
      </c>
      <c r="B266" s="18" t="s">
        <v>619</v>
      </c>
      <c r="C266" s="18" t="s">
        <v>953</v>
      </c>
      <c r="D266" s="18" t="s">
        <v>1113</v>
      </c>
      <c r="E266" s="20" t="s">
        <v>749</v>
      </c>
      <c r="F266" s="18" t="s">
        <v>75</v>
      </c>
      <c r="G266" s="18" t="s">
        <v>773</v>
      </c>
      <c r="H266" s="18" t="s">
        <v>1110</v>
      </c>
      <c r="I266" s="18" t="s">
        <v>74</v>
      </c>
      <c r="J266" s="15">
        <v>12</v>
      </c>
      <c r="K266" s="18">
        <v>109007.2</v>
      </c>
      <c r="L266" s="49"/>
      <c r="M266" s="2">
        <v>8</v>
      </c>
    </row>
    <row r="267" spans="1:13" ht="18" customHeight="1">
      <c r="A267" s="18">
        <v>264</v>
      </c>
      <c r="B267" s="18" t="s">
        <v>616</v>
      </c>
      <c r="C267" s="18" t="s">
        <v>953</v>
      </c>
      <c r="D267" s="18" t="s">
        <v>1113</v>
      </c>
      <c r="E267" s="20" t="s">
        <v>746</v>
      </c>
      <c r="F267" s="18" t="s">
        <v>73</v>
      </c>
      <c r="G267" s="18" t="s">
        <v>773</v>
      </c>
      <c r="H267" s="18" t="s">
        <v>1110</v>
      </c>
      <c r="I267" s="18" t="s">
        <v>74</v>
      </c>
      <c r="J267" s="15">
        <v>12</v>
      </c>
      <c r="K267" s="18">
        <v>46847</v>
      </c>
      <c r="L267" s="49"/>
      <c r="M267" s="2">
        <v>9</v>
      </c>
    </row>
    <row r="268" spans="1:13" ht="18" customHeight="1">
      <c r="A268" s="18">
        <v>265</v>
      </c>
      <c r="B268" s="18" t="s">
        <v>615</v>
      </c>
      <c r="C268" s="18" t="s">
        <v>953</v>
      </c>
      <c r="D268" s="18" t="s">
        <v>1113</v>
      </c>
      <c r="E268" s="20" t="s">
        <v>749</v>
      </c>
      <c r="F268" s="18" t="s">
        <v>75</v>
      </c>
      <c r="G268" s="18" t="s">
        <v>773</v>
      </c>
      <c r="H268" s="18" t="s">
        <v>1110</v>
      </c>
      <c r="I268" s="18" t="s">
        <v>74</v>
      </c>
      <c r="J268" s="15">
        <v>12</v>
      </c>
      <c r="K268" s="18">
        <v>91598.8</v>
      </c>
      <c r="L268" s="49"/>
      <c r="M268" s="2">
        <v>10</v>
      </c>
    </row>
    <row r="269" spans="1:13" ht="18" customHeight="1">
      <c r="A269" s="18">
        <v>266</v>
      </c>
      <c r="B269" s="18" t="s">
        <v>1174</v>
      </c>
      <c r="C269" s="18" t="s">
        <v>953</v>
      </c>
      <c r="D269" s="18" t="s">
        <v>1113</v>
      </c>
      <c r="E269" s="20" t="s">
        <v>749</v>
      </c>
      <c r="F269" s="18" t="s">
        <v>75</v>
      </c>
      <c r="G269" s="18" t="s">
        <v>773</v>
      </c>
      <c r="H269" s="18" t="s">
        <v>1110</v>
      </c>
      <c r="I269" s="18" t="s">
        <v>74</v>
      </c>
      <c r="J269" s="15">
        <v>12</v>
      </c>
      <c r="K269" s="18">
        <v>74599.8</v>
      </c>
      <c r="L269" s="49"/>
      <c r="M269" s="2">
        <v>11</v>
      </c>
    </row>
    <row r="270" spans="1:13" ht="18" customHeight="1">
      <c r="A270" s="18">
        <v>267</v>
      </c>
      <c r="B270" s="18" t="s">
        <v>78</v>
      </c>
      <c r="C270" s="18" t="s">
        <v>631</v>
      </c>
      <c r="D270" s="18" t="s">
        <v>38</v>
      </c>
      <c r="E270" s="20" t="s">
        <v>746</v>
      </c>
      <c r="F270" s="18" t="s">
        <v>71</v>
      </c>
      <c r="G270" s="18" t="s">
        <v>800</v>
      </c>
      <c r="H270" s="18" t="s">
        <v>38</v>
      </c>
      <c r="I270" s="18" t="s">
        <v>72</v>
      </c>
      <c r="J270" s="15">
        <v>5</v>
      </c>
      <c r="K270" s="18">
        <v>29666.4</v>
      </c>
      <c r="L270" s="49"/>
      <c r="M270" s="2">
        <v>12</v>
      </c>
    </row>
    <row r="271" spans="1:13" ht="18" customHeight="1">
      <c r="A271" s="18">
        <v>268</v>
      </c>
      <c r="B271" s="18" t="s">
        <v>887</v>
      </c>
      <c r="C271" s="18" t="s">
        <v>953</v>
      </c>
      <c r="D271" s="18" t="s">
        <v>1118</v>
      </c>
      <c r="E271" s="20" t="s">
        <v>749</v>
      </c>
      <c r="F271" s="18" t="s">
        <v>79</v>
      </c>
      <c r="G271" s="18" t="s">
        <v>773</v>
      </c>
      <c r="H271" s="18" t="s">
        <v>1110</v>
      </c>
      <c r="I271" s="18" t="s">
        <v>74</v>
      </c>
      <c r="J271" s="15">
        <v>12</v>
      </c>
      <c r="K271" s="18">
        <v>72259.8</v>
      </c>
      <c r="L271" s="49"/>
      <c r="M271" s="2">
        <v>13</v>
      </c>
    </row>
    <row r="272" spans="1:13" ht="18" customHeight="1">
      <c r="A272" s="18">
        <v>269</v>
      </c>
      <c r="B272" s="18" t="s">
        <v>80</v>
      </c>
      <c r="C272" s="18" t="s">
        <v>953</v>
      </c>
      <c r="D272" s="18" t="s">
        <v>1109</v>
      </c>
      <c r="E272" s="20" t="s">
        <v>746</v>
      </c>
      <c r="F272" s="18" t="s">
        <v>71</v>
      </c>
      <c r="G272" s="18" t="s">
        <v>773</v>
      </c>
      <c r="H272" s="18" t="s">
        <v>1110</v>
      </c>
      <c r="I272" s="18" t="s">
        <v>74</v>
      </c>
      <c r="J272" s="15">
        <v>12</v>
      </c>
      <c r="K272" s="18">
        <v>63779.1</v>
      </c>
      <c r="L272" s="49"/>
      <c r="M272" s="2">
        <v>14</v>
      </c>
    </row>
    <row r="273" spans="1:13" ht="18" customHeight="1">
      <c r="A273" s="18">
        <v>270</v>
      </c>
      <c r="B273" s="18" t="s">
        <v>1168</v>
      </c>
      <c r="C273" s="18" t="s">
        <v>953</v>
      </c>
      <c r="D273" s="18" t="s">
        <v>1112</v>
      </c>
      <c r="E273" s="20" t="s">
        <v>749</v>
      </c>
      <c r="F273" s="18" t="s">
        <v>75</v>
      </c>
      <c r="G273" s="18" t="s">
        <v>773</v>
      </c>
      <c r="H273" s="18" t="s">
        <v>1110</v>
      </c>
      <c r="I273" s="18" t="s">
        <v>74</v>
      </c>
      <c r="J273" s="15">
        <v>12</v>
      </c>
      <c r="K273" s="18">
        <v>51739.8</v>
      </c>
      <c r="L273" s="49"/>
      <c r="M273" s="2">
        <v>15</v>
      </c>
    </row>
    <row r="274" spans="1:13" ht="18" customHeight="1">
      <c r="A274" s="18">
        <v>271</v>
      </c>
      <c r="B274" s="18" t="s">
        <v>1167</v>
      </c>
      <c r="C274" s="18" t="s">
        <v>953</v>
      </c>
      <c r="D274" s="18" t="s">
        <v>1112</v>
      </c>
      <c r="E274" s="20" t="s">
        <v>746</v>
      </c>
      <c r="F274" s="18" t="s">
        <v>71</v>
      </c>
      <c r="G274" s="18" t="s">
        <v>773</v>
      </c>
      <c r="H274" s="18" t="s">
        <v>1110</v>
      </c>
      <c r="I274" s="18" t="s">
        <v>74</v>
      </c>
      <c r="J274" s="15">
        <v>12</v>
      </c>
      <c r="K274" s="18">
        <v>47836.6</v>
      </c>
      <c r="L274" s="49"/>
      <c r="M274" s="2">
        <v>16</v>
      </c>
    </row>
    <row r="275" spans="1:13" ht="18" customHeight="1">
      <c r="A275" s="18">
        <v>272</v>
      </c>
      <c r="B275" s="18" t="s">
        <v>1166</v>
      </c>
      <c r="C275" s="18" t="s">
        <v>953</v>
      </c>
      <c r="D275" s="18" t="s">
        <v>1113</v>
      </c>
      <c r="E275" s="20" t="s">
        <v>746</v>
      </c>
      <c r="F275" s="18" t="s">
        <v>73</v>
      </c>
      <c r="G275" s="18" t="s">
        <v>773</v>
      </c>
      <c r="H275" s="18" t="s">
        <v>1110</v>
      </c>
      <c r="I275" s="18" t="s">
        <v>74</v>
      </c>
      <c r="J275" s="15">
        <v>12</v>
      </c>
      <c r="K275" s="18">
        <v>55316</v>
      </c>
      <c r="L275" s="49"/>
      <c r="M275" s="2">
        <v>17</v>
      </c>
    </row>
    <row r="276" spans="1:13" ht="18" customHeight="1">
      <c r="A276" s="18">
        <v>273</v>
      </c>
      <c r="B276" s="18" t="s">
        <v>81</v>
      </c>
      <c r="C276" s="18" t="s">
        <v>631</v>
      </c>
      <c r="D276" s="18" t="s">
        <v>632</v>
      </c>
      <c r="E276" s="20" t="s">
        <v>746</v>
      </c>
      <c r="F276" s="18" t="s">
        <v>71</v>
      </c>
      <c r="G276" s="18" t="s">
        <v>773</v>
      </c>
      <c r="H276" s="18" t="s">
        <v>1110</v>
      </c>
      <c r="I276" s="18" t="s">
        <v>74</v>
      </c>
      <c r="J276" s="15">
        <v>12</v>
      </c>
      <c r="K276" s="18">
        <v>43620</v>
      </c>
      <c r="L276" s="49"/>
      <c r="M276" s="2">
        <v>18</v>
      </c>
    </row>
    <row r="277" spans="1:13" ht="18" customHeight="1">
      <c r="A277" s="18">
        <v>274</v>
      </c>
      <c r="B277" s="18" t="s">
        <v>1164</v>
      </c>
      <c r="C277" s="18" t="s">
        <v>953</v>
      </c>
      <c r="D277" s="18" t="s">
        <v>1113</v>
      </c>
      <c r="E277" s="20" t="s">
        <v>746</v>
      </c>
      <c r="F277" s="18" t="s">
        <v>73</v>
      </c>
      <c r="G277" s="18" t="s">
        <v>773</v>
      </c>
      <c r="H277" s="18" t="s">
        <v>1110</v>
      </c>
      <c r="I277" s="18" t="s">
        <v>74</v>
      </c>
      <c r="J277" s="15">
        <v>12</v>
      </c>
      <c r="K277" s="18">
        <v>50662.2</v>
      </c>
      <c r="L277" s="49"/>
      <c r="M277" s="2">
        <v>19</v>
      </c>
    </row>
    <row r="278" spans="1:13" ht="18" customHeight="1">
      <c r="A278" s="18">
        <v>275</v>
      </c>
      <c r="B278" s="18" t="s">
        <v>1160</v>
      </c>
      <c r="C278" s="18" t="s">
        <v>953</v>
      </c>
      <c r="D278" s="18" t="s">
        <v>1112</v>
      </c>
      <c r="E278" s="20" t="s">
        <v>746</v>
      </c>
      <c r="F278" s="18" t="s">
        <v>71</v>
      </c>
      <c r="G278" s="18" t="s">
        <v>773</v>
      </c>
      <c r="H278" s="18" t="s">
        <v>1110</v>
      </c>
      <c r="I278" s="18" t="s">
        <v>74</v>
      </c>
      <c r="J278" s="15">
        <v>12</v>
      </c>
      <c r="K278" s="18">
        <v>62258.5</v>
      </c>
      <c r="L278" s="49"/>
      <c r="M278" s="2">
        <v>20</v>
      </c>
    </row>
    <row r="279" spans="1:13" ht="18" customHeight="1">
      <c r="A279" s="18">
        <v>276</v>
      </c>
      <c r="B279" s="18" t="s">
        <v>82</v>
      </c>
      <c r="C279" s="18" t="s">
        <v>953</v>
      </c>
      <c r="D279" s="18" t="s">
        <v>1118</v>
      </c>
      <c r="E279" s="20" t="s">
        <v>749</v>
      </c>
      <c r="F279" s="18" t="s">
        <v>79</v>
      </c>
      <c r="G279" s="18" t="s">
        <v>773</v>
      </c>
      <c r="H279" s="18" t="s">
        <v>1110</v>
      </c>
      <c r="I279" s="18" t="s">
        <v>74</v>
      </c>
      <c r="J279" s="15">
        <v>12</v>
      </c>
      <c r="K279" s="18">
        <v>71528.1</v>
      </c>
      <c r="L279" s="49"/>
      <c r="M279" s="2">
        <v>21</v>
      </c>
    </row>
    <row r="280" spans="1:13" ht="18" customHeight="1">
      <c r="A280" s="18">
        <v>277</v>
      </c>
      <c r="B280" s="18" t="s">
        <v>899</v>
      </c>
      <c r="C280" s="18" t="s">
        <v>953</v>
      </c>
      <c r="D280" s="18" t="s">
        <v>1118</v>
      </c>
      <c r="E280" s="20" t="s">
        <v>749</v>
      </c>
      <c r="F280" s="18" t="s">
        <v>79</v>
      </c>
      <c r="G280" s="18" t="s">
        <v>773</v>
      </c>
      <c r="H280" s="18" t="s">
        <v>1110</v>
      </c>
      <c r="I280" s="18" t="s">
        <v>74</v>
      </c>
      <c r="J280" s="15">
        <v>12</v>
      </c>
      <c r="K280" s="18">
        <v>40554.4</v>
      </c>
      <c r="L280" s="49"/>
      <c r="M280" s="2">
        <v>22</v>
      </c>
    </row>
    <row r="281" spans="1:13" ht="18" customHeight="1">
      <c r="A281" s="18">
        <v>278</v>
      </c>
      <c r="B281" s="18" t="s">
        <v>1158</v>
      </c>
      <c r="C281" s="18" t="s">
        <v>953</v>
      </c>
      <c r="D281" s="18" t="s">
        <v>1113</v>
      </c>
      <c r="E281" s="20" t="s">
        <v>746</v>
      </c>
      <c r="F281" s="18" t="s">
        <v>73</v>
      </c>
      <c r="G281" s="18" t="s">
        <v>773</v>
      </c>
      <c r="H281" s="18" t="s">
        <v>1110</v>
      </c>
      <c r="I281" s="18" t="s">
        <v>74</v>
      </c>
      <c r="J281" s="15">
        <v>12</v>
      </c>
      <c r="K281" s="18">
        <v>45832.5</v>
      </c>
      <c r="L281" s="49"/>
      <c r="M281" s="2">
        <v>23</v>
      </c>
    </row>
    <row r="282" spans="1:13" ht="18" customHeight="1">
      <c r="A282" s="18">
        <v>279</v>
      </c>
      <c r="B282" s="18" t="s">
        <v>83</v>
      </c>
      <c r="C282" s="18" t="s">
        <v>631</v>
      </c>
      <c r="D282" s="18" t="s">
        <v>38</v>
      </c>
      <c r="E282" s="20" t="s">
        <v>746</v>
      </c>
      <c r="F282" s="18" t="s">
        <v>71</v>
      </c>
      <c r="G282" s="18" t="s">
        <v>800</v>
      </c>
      <c r="H282" s="18" t="s">
        <v>38</v>
      </c>
      <c r="I282" s="18" t="s">
        <v>72</v>
      </c>
      <c r="J282" s="15">
        <v>5</v>
      </c>
      <c r="K282" s="18">
        <v>31467.9</v>
      </c>
      <c r="L282" s="49"/>
      <c r="M282" s="2">
        <v>24</v>
      </c>
    </row>
    <row r="283" spans="1:13" ht="18" customHeight="1">
      <c r="A283" s="18">
        <v>280</v>
      </c>
      <c r="B283" s="18" t="s">
        <v>1165</v>
      </c>
      <c r="C283" s="18" t="s">
        <v>953</v>
      </c>
      <c r="D283" s="18" t="s">
        <v>1112</v>
      </c>
      <c r="E283" s="20" t="s">
        <v>746</v>
      </c>
      <c r="F283" s="18" t="s">
        <v>71</v>
      </c>
      <c r="G283" s="18" t="s">
        <v>773</v>
      </c>
      <c r="H283" s="18" t="s">
        <v>1110</v>
      </c>
      <c r="I283" s="18" t="s">
        <v>74</v>
      </c>
      <c r="J283" s="15">
        <v>12</v>
      </c>
      <c r="K283" s="18">
        <v>48569.8</v>
      </c>
      <c r="L283" s="49"/>
      <c r="M283" s="2">
        <v>25</v>
      </c>
    </row>
    <row r="284" spans="1:13" ht="18" customHeight="1">
      <c r="A284" s="18">
        <v>281</v>
      </c>
      <c r="B284" s="18" t="s">
        <v>636</v>
      </c>
      <c r="C284" s="18" t="s">
        <v>631</v>
      </c>
      <c r="D284" s="18" t="s">
        <v>632</v>
      </c>
      <c r="E284" s="20" t="s">
        <v>746</v>
      </c>
      <c r="F284" s="18" t="s">
        <v>71</v>
      </c>
      <c r="G284" s="18" t="s">
        <v>773</v>
      </c>
      <c r="H284" s="18" t="s">
        <v>1110</v>
      </c>
      <c r="I284" s="18" t="s">
        <v>74</v>
      </c>
      <c r="J284" s="15">
        <v>12</v>
      </c>
      <c r="K284" s="18">
        <v>61296.1</v>
      </c>
      <c r="L284" s="49"/>
      <c r="M284" s="2">
        <v>26</v>
      </c>
    </row>
    <row r="285" spans="1:13" ht="18" customHeight="1">
      <c r="A285" s="18">
        <v>282</v>
      </c>
      <c r="B285" s="18" t="s">
        <v>639</v>
      </c>
      <c r="C285" s="18" t="s">
        <v>631</v>
      </c>
      <c r="D285" s="18" t="s">
        <v>632</v>
      </c>
      <c r="E285" s="20" t="s">
        <v>746</v>
      </c>
      <c r="F285" s="18" t="s">
        <v>71</v>
      </c>
      <c r="G285" s="18" t="s">
        <v>773</v>
      </c>
      <c r="H285" s="18" t="s">
        <v>1110</v>
      </c>
      <c r="I285" s="18" t="s">
        <v>74</v>
      </c>
      <c r="J285" s="15">
        <v>12</v>
      </c>
      <c r="K285" s="18">
        <v>52884.4</v>
      </c>
      <c r="L285" s="49"/>
      <c r="M285" s="2">
        <v>27</v>
      </c>
    </row>
    <row r="286" spans="1:13" ht="18" customHeight="1">
      <c r="A286" s="18">
        <v>283</v>
      </c>
      <c r="B286" s="18" t="s">
        <v>84</v>
      </c>
      <c r="C286" s="18" t="s">
        <v>631</v>
      </c>
      <c r="D286" s="18" t="s">
        <v>632</v>
      </c>
      <c r="E286" s="20" t="s">
        <v>746</v>
      </c>
      <c r="F286" s="18" t="s">
        <v>71</v>
      </c>
      <c r="G286" s="18" t="s">
        <v>773</v>
      </c>
      <c r="H286" s="18" t="s">
        <v>1110</v>
      </c>
      <c r="I286" s="18" t="s">
        <v>74</v>
      </c>
      <c r="J286" s="15">
        <v>12</v>
      </c>
      <c r="K286" s="18">
        <v>63818.8</v>
      </c>
      <c r="L286" s="49"/>
      <c r="M286" s="2">
        <v>28</v>
      </c>
    </row>
    <row r="287" spans="1:13" ht="18" customHeight="1">
      <c r="A287" s="18">
        <v>284</v>
      </c>
      <c r="B287" s="18" t="s">
        <v>907</v>
      </c>
      <c r="C287" s="18" t="s">
        <v>953</v>
      </c>
      <c r="D287" s="18" t="s">
        <v>1115</v>
      </c>
      <c r="E287" s="20" t="s">
        <v>746</v>
      </c>
      <c r="F287" s="18" t="s">
        <v>77</v>
      </c>
      <c r="G287" s="18" t="s">
        <v>773</v>
      </c>
      <c r="H287" s="18" t="s">
        <v>1110</v>
      </c>
      <c r="I287" s="18" t="s">
        <v>74</v>
      </c>
      <c r="J287" s="15">
        <v>12</v>
      </c>
      <c r="K287" s="18">
        <v>36063.9</v>
      </c>
      <c r="L287" s="49"/>
      <c r="M287" s="2">
        <v>29</v>
      </c>
    </row>
    <row r="288" spans="1:13" ht="18" customHeight="1">
      <c r="A288" s="18">
        <v>285</v>
      </c>
      <c r="B288" s="18" t="s">
        <v>85</v>
      </c>
      <c r="C288" s="18" t="s">
        <v>1159</v>
      </c>
      <c r="D288" s="18" t="s">
        <v>1118</v>
      </c>
      <c r="E288" s="20" t="s">
        <v>749</v>
      </c>
      <c r="F288" s="18" t="s">
        <v>79</v>
      </c>
      <c r="G288" s="18" t="s">
        <v>773</v>
      </c>
      <c r="H288" s="18" t="s">
        <v>1110</v>
      </c>
      <c r="I288" s="18" t="s">
        <v>74</v>
      </c>
      <c r="J288" s="15">
        <v>12</v>
      </c>
      <c r="K288" s="18">
        <v>37913.3</v>
      </c>
      <c r="L288" s="49"/>
      <c r="M288" s="2">
        <v>30</v>
      </c>
    </row>
    <row r="289" spans="1:13" ht="18" customHeight="1">
      <c r="A289" s="18">
        <v>286</v>
      </c>
      <c r="B289" s="18" t="s">
        <v>1153</v>
      </c>
      <c r="C289" s="18" t="s">
        <v>953</v>
      </c>
      <c r="D289" s="18" t="s">
        <v>1113</v>
      </c>
      <c r="E289" s="20" t="s">
        <v>749</v>
      </c>
      <c r="F289" s="18" t="s">
        <v>75</v>
      </c>
      <c r="G289" s="18" t="s">
        <v>773</v>
      </c>
      <c r="H289" s="18" t="s">
        <v>1110</v>
      </c>
      <c r="I289" s="18" t="s">
        <v>74</v>
      </c>
      <c r="J289" s="15">
        <v>12</v>
      </c>
      <c r="K289" s="18">
        <v>111606</v>
      </c>
      <c r="L289" s="49"/>
      <c r="M289" s="2">
        <v>31</v>
      </c>
    </row>
    <row r="290" spans="1:13" ht="18" customHeight="1">
      <c r="A290" s="18">
        <v>287</v>
      </c>
      <c r="B290" s="18" t="s">
        <v>86</v>
      </c>
      <c r="C290" s="18" t="s">
        <v>631</v>
      </c>
      <c r="D290" s="18" t="s">
        <v>632</v>
      </c>
      <c r="E290" s="20" t="s">
        <v>746</v>
      </c>
      <c r="F290" s="18" t="s">
        <v>71</v>
      </c>
      <c r="G290" s="18" t="s">
        <v>773</v>
      </c>
      <c r="H290" s="18" t="s">
        <v>1110</v>
      </c>
      <c r="I290" s="18" t="s">
        <v>74</v>
      </c>
      <c r="J290" s="15">
        <v>12</v>
      </c>
      <c r="K290" s="18">
        <v>80311</v>
      </c>
      <c r="L290" s="49"/>
      <c r="M290" s="2">
        <v>32</v>
      </c>
    </row>
    <row r="291" spans="1:13" ht="18" customHeight="1">
      <c r="A291" s="18">
        <v>288</v>
      </c>
      <c r="B291" s="18" t="s">
        <v>39</v>
      </c>
      <c r="C291" s="18" t="s">
        <v>631</v>
      </c>
      <c r="D291" s="18" t="s">
        <v>38</v>
      </c>
      <c r="E291" s="20" t="s">
        <v>746</v>
      </c>
      <c r="F291" s="18" t="s">
        <v>71</v>
      </c>
      <c r="G291" s="18" t="s">
        <v>800</v>
      </c>
      <c r="H291" s="18" t="s">
        <v>38</v>
      </c>
      <c r="I291" s="18" t="s">
        <v>72</v>
      </c>
      <c r="J291" s="15">
        <v>5</v>
      </c>
      <c r="K291" s="18">
        <v>29655</v>
      </c>
      <c r="L291" s="49"/>
      <c r="M291" s="2">
        <v>33</v>
      </c>
    </row>
    <row r="292" spans="1:13" ht="18" customHeight="1">
      <c r="A292" s="18">
        <v>289</v>
      </c>
      <c r="B292" s="18" t="s">
        <v>1150</v>
      </c>
      <c r="C292" s="18" t="s">
        <v>953</v>
      </c>
      <c r="D292" s="18" t="s">
        <v>1112</v>
      </c>
      <c r="E292" s="20" t="s">
        <v>746</v>
      </c>
      <c r="F292" s="18" t="s">
        <v>71</v>
      </c>
      <c r="G292" s="18" t="s">
        <v>773</v>
      </c>
      <c r="H292" s="18" t="s">
        <v>1110</v>
      </c>
      <c r="I292" s="18" t="s">
        <v>74</v>
      </c>
      <c r="J292" s="15">
        <v>12</v>
      </c>
      <c r="K292" s="18">
        <v>49321.8</v>
      </c>
      <c r="L292" s="49"/>
      <c r="M292" s="2">
        <v>34</v>
      </c>
    </row>
    <row r="293" spans="1:13" ht="18" customHeight="1">
      <c r="A293" s="18">
        <v>290</v>
      </c>
      <c r="B293" s="18" t="s">
        <v>1149</v>
      </c>
      <c r="C293" s="18" t="s">
        <v>953</v>
      </c>
      <c r="D293" s="18" t="s">
        <v>1112</v>
      </c>
      <c r="E293" s="20" t="s">
        <v>749</v>
      </c>
      <c r="F293" s="18" t="s">
        <v>75</v>
      </c>
      <c r="G293" s="18" t="s">
        <v>773</v>
      </c>
      <c r="H293" s="18" t="s">
        <v>1110</v>
      </c>
      <c r="I293" s="18" t="s">
        <v>74</v>
      </c>
      <c r="J293" s="15">
        <v>12</v>
      </c>
      <c r="K293" s="18">
        <v>58356</v>
      </c>
      <c r="L293" s="49"/>
      <c r="M293" s="2">
        <v>35</v>
      </c>
    </row>
    <row r="294" spans="1:13" ht="18" customHeight="1">
      <c r="A294" s="18">
        <v>291</v>
      </c>
      <c r="B294" s="18" t="s">
        <v>87</v>
      </c>
      <c r="C294" s="18" t="s">
        <v>953</v>
      </c>
      <c r="D294" s="18" t="s">
        <v>1109</v>
      </c>
      <c r="E294" s="20" t="s">
        <v>746</v>
      </c>
      <c r="F294" s="18" t="s">
        <v>71</v>
      </c>
      <c r="G294" s="18" t="s">
        <v>773</v>
      </c>
      <c r="H294" s="18" t="s">
        <v>1110</v>
      </c>
      <c r="I294" s="18" t="s">
        <v>74</v>
      </c>
      <c r="J294" s="15">
        <v>12</v>
      </c>
      <c r="K294" s="18">
        <v>41818.4</v>
      </c>
      <c r="L294" s="49"/>
      <c r="M294" s="2">
        <v>36</v>
      </c>
    </row>
    <row r="295" spans="1:13" ht="18" customHeight="1">
      <c r="A295" s="18">
        <v>292</v>
      </c>
      <c r="B295" s="18" t="s">
        <v>891</v>
      </c>
      <c r="C295" s="18" t="s">
        <v>953</v>
      </c>
      <c r="D295" s="18" t="s">
        <v>1118</v>
      </c>
      <c r="E295" s="20" t="s">
        <v>749</v>
      </c>
      <c r="F295" s="18" t="s">
        <v>79</v>
      </c>
      <c r="G295" s="18" t="s">
        <v>773</v>
      </c>
      <c r="H295" s="18" t="s">
        <v>1110</v>
      </c>
      <c r="I295" s="18" t="s">
        <v>74</v>
      </c>
      <c r="J295" s="15">
        <v>12</v>
      </c>
      <c r="K295" s="18">
        <v>71671</v>
      </c>
      <c r="L295" s="49"/>
      <c r="M295" s="2">
        <v>37</v>
      </c>
    </row>
    <row r="296" spans="1:13" ht="18" customHeight="1">
      <c r="A296" s="18">
        <v>293</v>
      </c>
      <c r="B296" s="18" t="s">
        <v>1155</v>
      </c>
      <c r="C296" s="18" t="s">
        <v>953</v>
      </c>
      <c r="D296" s="18" t="s">
        <v>1109</v>
      </c>
      <c r="E296" s="20" t="s">
        <v>746</v>
      </c>
      <c r="F296" s="18" t="s">
        <v>71</v>
      </c>
      <c r="G296" s="18" t="s">
        <v>773</v>
      </c>
      <c r="H296" s="18" t="s">
        <v>1110</v>
      </c>
      <c r="I296" s="18" t="s">
        <v>74</v>
      </c>
      <c r="J296" s="15">
        <v>12</v>
      </c>
      <c r="K296" s="18">
        <v>65945.2</v>
      </c>
      <c r="L296" s="49"/>
      <c r="M296" s="2">
        <v>38</v>
      </c>
    </row>
    <row r="297" spans="1:13" ht="18" customHeight="1">
      <c r="A297" s="18">
        <v>294</v>
      </c>
      <c r="B297" s="18" t="s">
        <v>88</v>
      </c>
      <c r="C297" s="18" t="s">
        <v>631</v>
      </c>
      <c r="D297" s="18" t="s">
        <v>38</v>
      </c>
      <c r="E297" s="20" t="s">
        <v>746</v>
      </c>
      <c r="F297" s="18" t="s">
        <v>71</v>
      </c>
      <c r="G297" s="18" t="s">
        <v>800</v>
      </c>
      <c r="H297" s="18" t="s">
        <v>38</v>
      </c>
      <c r="I297" s="18" t="s">
        <v>72</v>
      </c>
      <c r="J297" s="15">
        <v>5</v>
      </c>
      <c r="K297" s="18">
        <v>30432.6</v>
      </c>
      <c r="L297" s="49"/>
      <c r="M297" s="2">
        <v>39</v>
      </c>
    </row>
    <row r="298" spans="1:13" ht="18" customHeight="1">
      <c r="A298" s="18">
        <v>295</v>
      </c>
      <c r="B298" s="18" t="s">
        <v>638</v>
      </c>
      <c r="C298" s="18" t="s">
        <v>631</v>
      </c>
      <c r="D298" s="18" t="s">
        <v>632</v>
      </c>
      <c r="E298" s="20" t="s">
        <v>746</v>
      </c>
      <c r="F298" s="18" t="s">
        <v>71</v>
      </c>
      <c r="G298" s="18" t="s">
        <v>773</v>
      </c>
      <c r="H298" s="18" t="s">
        <v>1110</v>
      </c>
      <c r="I298" s="18" t="s">
        <v>74</v>
      </c>
      <c r="J298" s="15">
        <v>12</v>
      </c>
      <c r="K298" s="18">
        <v>44775</v>
      </c>
      <c r="L298" s="49"/>
      <c r="M298" s="2">
        <v>40</v>
      </c>
    </row>
    <row r="299" spans="1:13" ht="18" customHeight="1">
      <c r="A299" s="18">
        <v>296</v>
      </c>
      <c r="B299" s="18" t="s">
        <v>892</v>
      </c>
      <c r="C299" s="18" t="s">
        <v>953</v>
      </c>
      <c r="D299" s="18" t="s">
        <v>1118</v>
      </c>
      <c r="E299" s="20" t="s">
        <v>749</v>
      </c>
      <c r="F299" s="18" t="s">
        <v>79</v>
      </c>
      <c r="G299" s="18" t="s">
        <v>773</v>
      </c>
      <c r="H299" s="18" t="s">
        <v>1110</v>
      </c>
      <c r="I299" s="18" t="s">
        <v>74</v>
      </c>
      <c r="J299" s="15">
        <v>12</v>
      </c>
      <c r="K299" s="18">
        <v>40104.4</v>
      </c>
      <c r="L299" s="49"/>
      <c r="M299" s="2">
        <v>41</v>
      </c>
    </row>
    <row r="300" spans="1:13" ht="18" customHeight="1">
      <c r="A300" s="18">
        <v>297</v>
      </c>
      <c r="B300" s="18" t="s">
        <v>884</v>
      </c>
      <c r="C300" s="18" t="s">
        <v>953</v>
      </c>
      <c r="D300" s="18" t="s">
        <v>1118</v>
      </c>
      <c r="E300" s="20" t="s">
        <v>749</v>
      </c>
      <c r="F300" s="18" t="s">
        <v>79</v>
      </c>
      <c r="G300" s="18" t="s">
        <v>773</v>
      </c>
      <c r="H300" s="18" t="s">
        <v>1110</v>
      </c>
      <c r="I300" s="18" t="s">
        <v>74</v>
      </c>
      <c r="J300" s="15">
        <v>12</v>
      </c>
      <c r="K300" s="18">
        <v>71922</v>
      </c>
      <c r="L300" s="49"/>
      <c r="M300" s="2">
        <v>42</v>
      </c>
    </row>
    <row r="301" spans="1:13" ht="18" customHeight="1">
      <c r="A301" s="18">
        <v>298</v>
      </c>
      <c r="B301" s="18" t="s">
        <v>89</v>
      </c>
      <c r="C301" s="18" t="s">
        <v>631</v>
      </c>
      <c r="D301" s="18" t="s">
        <v>632</v>
      </c>
      <c r="E301" s="20" t="s">
        <v>746</v>
      </c>
      <c r="F301" s="18" t="s">
        <v>71</v>
      </c>
      <c r="G301" s="18" t="s">
        <v>773</v>
      </c>
      <c r="H301" s="18" t="s">
        <v>1110</v>
      </c>
      <c r="I301" s="18" t="s">
        <v>74</v>
      </c>
      <c r="J301" s="15">
        <v>12</v>
      </c>
      <c r="K301" s="18">
        <v>47470.7</v>
      </c>
      <c r="L301" s="49"/>
      <c r="M301" s="2">
        <v>43</v>
      </c>
    </row>
    <row r="302" spans="1:13" ht="18" customHeight="1">
      <c r="A302" s="18">
        <v>299</v>
      </c>
      <c r="B302" s="18" t="s">
        <v>1148</v>
      </c>
      <c r="C302" s="18" t="s">
        <v>953</v>
      </c>
      <c r="D302" s="18" t="s">
        <v>1113</v>
      </c>
      <c r="E302" s="20" t="s">
        <v>749</v>
      </c>
      <c r="F302" s="18" t="s">
        <v>75</v>
      </c>
      <c r="G302" s="18" t="s">
        <v>773</v>
      </c>
      <c r="H302" s="18" t="s">
        <v>1110</v>
      </c>
      <c r="I302" s="18" t="s">
        <v>74</v>
      </c>
      <c r="J302" s="15">
        <v>12</v>
      </c>
      <c r="K302" s="18">
        <v>103702.8</v>
      </c>
      <c r="L302" s="49"/>
      <c r="M302" s="2">
        <v>44</v>
      </c>
    </row>
    <row r="303" spans="1:13" ht="18" customHeight="1">
      <c r="A303" s="18">
        <v>300</v>
      </c>
      <c r="B303" s="18" t="s">
        <v>90</v>
      </c>
      <c r="C303" s="18" t="s">
        <v>631</v>
      </c>
      <c r="D303" s="18" t="s">
        <v>38</v>
      </c>
      <c r="E303" s="20" t="s">
        <v>746</v>
      </c>
      <c r="F303" s="18" t="s">
        <v>71</v>
      </c>
      <c r="G303" s="18" t="s">
        <v>800</v>
      </c>
      <c r="H303" s="18" t="s">
        <v>38</v>
      </c>
      <c r="I303" s="18" t="s">
        <v>72</v>
      </c>
      <c r="J303" s="15">
        <v>5</v>
      </c>
      <c r="K303" s="18">
        <v>39729.6</v>
      </c>
      <c r="L303" s="49"/>
      <c r="M303" s="2">
        <v>45</v>
      </c>
    </row>
    <row r="304" spans="1:13" ht="18" customHeight="1">
      <c r="A304" s="18">
        <v>301</v>
      </c>
      <c r="B304" s="18" t="s">
        <v>630</v>
      </c>
      <c r="C304" s="18" t="s">
        <v>631</v>
      </c>
      <c r="D304" s="18" t="s">
        <v>632</v>
      </c>
      <c r="E304" s="20" t="s">
        <v>746</v>
      </c>
      <c r="F304" s="18" t="s">
        <v>71</v>
      </c>
      <c r="G304" s="18" t="s">
        <v>773</v>
      </c>
      <c r="H304" s="18" t="s">
        <v>1110</v>
      </c>
      <c r="I304" s="18" t="s">
        <v>74</v>
      </c>
      <c r="J304" s="15">
        <v>12</v>
      </c>
      <c r="K304" s="18">
        <v>67835.8</v>
      </c>
      <c r="L304" s="49"/>
      <c r="M304" s="2">
        <v>46</v>
      </c>
    </row>
    <row r="305" spans="1:13" ht="18" customHeight="1">
      <c r="A305" s="18">
        <v>302</v>
      </c>
      <c r="B305" s="18" t="s">
        <v>1143</v>
      </c>
      <c r="C305" s="18" t="s">
        <v>953</v>
      </c>
      <c r="D305" s="18" t="s">
        <v>1109</v>
      </c>
      <c r="E305" s="20" t="s">
        <v>746</v>
      </c>
      <c r="F305" s="18" t="s">
        <v>71</v>
      </c>
      <c r="G305" s="18" t="s">
        <v>773</v>
      </c>
      <c r="H305" s="18" t="s">
        <v>1110</v>
      </c>
      <c r="I305" s="18" t="s">
        <v>74</v>
      </c>
      <c r="J305" s="15">
        <v>12</v>
      </c>
      <c r="K305" s="18">
        <v>92164.8</v>
      </c>
      <c r="L305" s="49"/>
      <c r="M305" s="2">
        <v>47</v>
      </c>
    </row>
    <row r="306" spans="1:13" ht="18" customHeight="1">
      <c r="A306" s="18">
        <v>303</v>
      </c>
      <c r="B306" s="18" t="s">
        <v>91</v>
      </c>
      <c r="C306" s="18" t="s">
        <v>953</v>
      </c>
      <c r="D306" s="18" t="s">
        <v>1113</v>
      </c>
      <c r="E306" s="20" t="s">
        <v>749</v>
      </c>
      <c r="F306" s="18" t="s">
        <v>75</v>
      </c>
      <c r="G306" s="18" t="s">
        <v>773</v>
      </c>
      <c r="H306" s="18" t="s">
        <v>1110</v>
      </c>
      <c r="I306" s="18" t="s">
        <v>74</v>
      </c>
      <c r="J306" s="15">
        <v>12</v>
      </c>
      <c r="K306" s="18">
        <v>64805.5</v>
      </c>
      <c r="L306" s="49"/>
      <c r="M306" s="2">
        <v>48</v>
      </c>
    </row>
    <row r="307" spans="1:13" ht="18" customHeight="1">
      <c r="A307" s="18">
        <v>304</v>
      </c>
      <c r="B307" s="18" t="s">
        <v>902</v>
      </c>
      <c r="C307" s="18" t="s">
        <v>953</v>
      </c>
      <c r="D307" s="18" t="s">
        <v>1154</v>
      </c>
      <c r="E307" s="20" t="s">
        <v>746</v>
      </c>
      <c r="F307" s="18" t="s">
        <v>92</v>
      </c>
      <c r="G307" s="18" t="s">
        <v>773</v>
      </c>
      <c r="H307" s="18" t="s">
        <v>1110</v>
      </c>
      <c r="I307" s="18" t="s">
        <v>74</v>
      </c>
      <c r="J307" s="15">
        <v>12</v>
      </c>
      <c r="K307" s="18">
        <v>35402</v>
      </c>
      <c r="L307" s="49"/>
      <c r="M307" s="2">
        <v>49</v>
      </c>
    </row>
    <row r="308" spans="1:13" ht="18" customHeight="1">
      <c r="A308" s="18">
        <v>305</v>
      </c>
      <c r="B308" s="18" t="s">
        <v>93</v>
      </c>
      <c r="C308" s="18" t="s">
        <v>631</v>
      </c>
      <c r="D308" s="18" t="s">
        <v>632</v>
      </c>
      <c r="E308" s="20" t="s">
        <v>746</v>
      </c>
      <c r="F308" s="18" t="s">
        <v>71</v>
      </c>
      <c r="G308" s="18" t="s">
        <v>773</v>
      </c>
      <c r="H308" s="18" t="s">
        <v>1110</v>
      </c>
      <c r="I308" s="18" t="s">
        <v>74</v>
      </c>
      <c r="J308" s="15">
        <v>12</v>
      </c>
      <c r="K308" s="18">
        <v>79913</v>
      </c>
      <c r="L308" s="49"/>
      <c r="M308" s="2">
        <v>50</v>
      </c>
    </row>
    <row r="309" spans="1:13" ht="18" customHeight="1">
      <c r="A309" s="18">
        <v>306</v>
      </c>
      <c r="B309" s="18" t="s">
        <v>646</v>
      </c>
      <c r="C309" s="18" t="s">
        <v>631</v>
      </c>
      <c r="D309" s="18" t="s">
        <v>632</v>
      </c>
      <c r="E309" s="20" t="s">
        <v>746</v>
      </c>
      <c r="F309" s="18" t="s">
        <v>71</v>
      </c>
      <c r="G309" s="18" t="s">
        <v>773</v>
      </c>
      <c r="H309" s="18" t="s">
        <v>1110</v>
      </c>
      <c r="I309" s="18" t="s">
        <v>74</v>
      </c>
      <c r="J309" s="15">
        <v>12</v>
      </c>
      <c r="K309" s="18">
        <v>42294</v>
      </c>
      <c r="L309" s="49"/>
      <c r="M309" s="2">
        <v>51</v>
      </c>
    </row>
    <row r="310" spans="1:13" ht="18" customHeight="1">
      <c r="A310" s="18">
        <v>307</v>
      </c>
      <c r="B310" s="18" t="s">
        <v>44</v>
      </c>
      <c r="C310" s="18" t="s">
        <v>631</v>
      </c>
      <c r="D310" s="18" t="s">
        <v>38</v>
      </c>
      <c r="E310" s="20" t="s">
        <v>746</v>
      </c>
      <c r="F310" s="18" t="s">
        <v>71</v>
      </c>
      <c r="G310" s="18" t="s">
        <v>800</v>
      </c>
      <c r="H310" s="18" t="s">
        <v>38</v>
      </c>
      <c r="I310" s="18" t="s">
        <v>72</v>
      </c>
      <c r="J310" s="15">
        <v>5</v>
      </c>
      <c r="K310" s="18">
        <v>30450</v>
      </c>
      <c r="L310" s="49"/>
      <c r="M310" s="2">
        <v>52</v>
      </c>
    </row>
    <row r="311" spans="1:13" ht="18" customHeight="1">
      <c r="A311" s="18">
        <v>308</v>
      </c>
      <c r="B311" s="18" t="s">
        <v>94</v>
      </c>
      <c r="C311" s="18" t="s">
        <v>953</v>
      </c>
      <c r="D311" s="18" t="s">
        <v>1109</v>
      </c>
      <c r="E311" s="20" t="s">
        <v>746</v>
      </c>
      <c r="F311" s="18" t="s">
        <v>71</v>
      </c>
      <c r="G311" s="18" t="s">
        <v>773</v>
      </c>
      <c r="H311" s="18" t="s">
        <v>1110</v>
      </c>
      <c r="I311" s="18" t="s">
        <v>74</v>
      </c>
      <c r="J311" s="15">
        <v>12</v>
      </c>
      <c r="K311" s="18">
        <v>70710.4</v>
      </c>
      <c r="L311" s="49"/>
      <c r="M311" s="2">
        <v>53</v>
      </c>
    </row>
    <row r="312" spans="1:13" ht="18" customHeight="1">
      <c r="A312" s="18">
        <v>309</v>
      </c>
      <c r="B312" s="18" t="s">
        <v>885</v>
      </c>
      <c r="C312" s="18" t="s">
        <v>953</v>
      </c>
      <c r="D312" s="18" t="s">
        <v>1118</v>
      </c>
      <c r="E312" s="20" t="s">
        <v>749</v>
      </c>
      <c r="F312" s="18" t="s">
        <v>79</v>
      </c>
      <c r="G312" s="18" t="s">
        <v>773</v>
      </c>
      <c r="H312" s="18" t="s">
        <v>1110</v>
      </c>
      <c r="I312" s="18" t="s">
        <v>74</v>
      </c>
      <c r="J312" s="15">
        <v>12</v>
      </c>
      <c r="K312" s="18">
        <v>72116.5</v>
      </c>
      <c r="L312" s="49"/>
      <c r="M312" s="2">
        <v>54</v>
      </c>
    </row>
    <row r="313" spans="1:13" ht="18" customHeight="1">
      <c r="A313" s="18">
        <v>310</v>
      </c>
      <c r="B313" s="18" t="s">
        <v>95</v>
      </c>
      <c r="C313" s="18" t="s">
        <v>953</v>
      </c>
      <c r="D313" s="18" t="s">
        <v>1112</v>
      </c>
      <c r="E313" s="20" t="s">
        <v>746</v>
      </c>
      <c r="F313" s="18" t="s">
        <v>71</v>
      </c>
      <c r="G313" s="18" t="s">
        <v>773</v>
      </c>
      <c r="H313" s="18" t="s">
        <v>1110</v>
      </c>
      <c r="I313" s="18" t="s">
        <v>74</v>
      </c>
      <c r="J313" s="15">
        <v>12</v>
      </c>
      <c r="K313" s="18">
        <v>43824</v>
      </c>
      <c r="L313" s="49"/>
      <c r="M313" s="2">
        <v>55</v>
      </c>
    </row>
    <row r="314" spans="1:13" ht="18" customHeight="1">
      <c r="A314" s="18">
        <v>311</v>
      </c>
      <c r="B314" s="18" t="s">
        <v>1137</v>
      </c>
      <c r="C314" s="18" t="s">
        <v>953</v>
      </c>
      <c r="D314" s="18" t="s">
        <v>1112</v>
      </c>
      <c r="E314" s="20" t="s">
        <v>746</v>
      </c>
      <c r="F314" s="18" t="s">
        <v>71</v>
      </c>
      <c r="G314" s="18" t="s">
        <v>773</v>
      </c>
      <c r="H314" s="18" t="s">
        <v>1110</v>
      </c>
      <c r="I314" s="18" t="s">
        <v>74</v>
      </c>
      <c r="J314" s="15">
        <v>12</v>
      </c>
      <c r="K314" s="18">
        <v>47808.4</v>
      </c>
      <c r="L314" s="49"/>
      <c r="M314" s="2">
        <v>56</v>
      </c>
    </row>
    <row r="315" spans="1:13" ht="18" customHeight="1">
      <c r="A315" s="18">
        <v>312</v>
      </c>
      <c r="B315" s="18" t="s">
        <v>96</v>
      </c>
      <c r="C315" s="18" t="s">
        <v>953</v>
      </c>
      <c r="D315" s="18" t="s">
        <v>1109</v>
      </c>
      <c r="E315" s="20" t="s">
        <v>746</v>
      </c>
      <c r="F315" s="18" t="s">
        <v>71</v>
      </c>
      <c r="G315" s="18" t="s">
        <v>773</v>
      </c>
      <c r="H315" s="18" t="s">
        <v>1110</v>
      </c>
      <c r="I315" s="18" t="s">
        <v>74</v>
      </c>
      <c r="J315" s="15">
        <v>12</v>
      </c>
      <c r="K315" s="18">
        <v>68840</v>
      </c>
      <c r="L315" s="49"/>
      <c r="M315" s="2">
        <v>57</v>
      </c>
    </row>
    <row r="316" spans="1:13" ht="18" customHeight="1">
      <c r="A316" s="18">
        <v>313</v>
      </c>
      <c r="B316" s="18" t="s">
        <v>889</v>
      </c>
      <c r="C316" s="18" t="s">
        <v>953</v>
      </c>
      <c r="D316" s="18" t="s">
        <v>1118</v>
      </c>
      <c r="E316" s="20" t="s">
        <v>749</v>
      </c>
      <c r="F316" s="18" t="s">
        <v>79</v>
      </c>
      <c r="G316" s="18" t="s">
        <v>773</v>
      </c>
      <c r="H316" s="18" t="s">
        <v>1110</v>
      </c>
      <c r="I316" s="18" t="s">
        <v>74</v>
      </c>
      <c r="J316" s="15">
        <v>12</v>
      </c>
      <c r="K316" s="18">
        <v>41771.8</v>
      </c>
      <c r="L316" s="49"/>
      <c r="M316" s="2">
        <v>58</v>
      </c>
    </row>
    <row r="317" spans="1:13" ht="18" customHeight="1">
      <c r="A317" s="18">
        <v>314</v>
      </c>
      <c r="B317" s="18" t="s">
        <v>1132</v>
      </c>
      <c r="C317" s="18" t="s">
        <v>953</v>
      </c>
      <c r="D317" s="18" t="s">
        <v>1112</v>
      </c>
      <c r="E317" s="20" t="s">
        <v>746</v>
      </c>
      <c r="F317" s="18" t="s">
        <v>71</v>
      </c>
      <c r="G317" s="18" t="s">
        <v>773</v>
      </c>
      <c r="H317" s="18" t="s">
        <v>1110</v>
      </c>
      <c r="I317" s="18" t="s">
        <v>74</v>
      </c>
      <c r="J317" s="15">
        <v>12</v>
      </c>
      <c r="K317" s="18">
        <v>60643.5</v>
      </c>
      <c r="L317" s="49"/>
      <c r="M317" s="2">
        <v>59</v>
      </c>
    </row>
    <row r="318" spans="1:13" ht="18" customHeight="1">
      <c r="A318" s="18">
        <v>315</v>
      </c>
      <c r="B318" s="18" t="s">
        <v>97</v>
      </c>
      <c r="C318" s="18" t="s">
        <v>953</v>
      </c>
      <c r="D318" s="18" t="s">
        <v>1112</v>
      </c>
      <c r="E318" s="20" t="s">
        <v>746</v>
      </c>
      <c r="F318" s="18" t="s">
        <v>71</v>
      </c>
      <c r="G318" s="18" t="s">
        <v>773</v>
      </c>
      <c r="H318" s="18" t="s">
        <v>1110</v>
      </c>
      <c r="I318" s="18" t="s">
        <v>74</v>
      </c>
      <c r="J318" s="15">
        <v>12</v>
      </c>
      <c r="K318" s="18">
        <v>45901</v>
      </c>
      <c r="L318" s="49"/>
      <c r="M318" s="2">
        <v>60</v>
      </c>
    </row>
    <row r="319" spans="1:13" ht="18" customHeight="1">
      <c r="A319" s="18">
        <v>316</v>
      </c>
      <c r="B319" s="18" t="s">
        <v>898</v>
      </c>
      <c r="C319" s="18" t="s">
        <v>953</v>
      </c>
      <c r="D319" s="18" t="s">
        <v>1118</v>
      </c>
      <c r="E319" s="20" t="s">
        <v>749</v>
      </c>
      <c r="F319" s="18" t="s">
        <v>79</v>
      </c>
      <c r="G319" s="18" t="s">
        <v>773</v>
      </c>
      <c r="H319" s="18" t="s">
        <v>1110</v>
      </c>
      <c r="I319" s="18" t="s">
        <v>74</v>
      </c>
      <c r="J319" s="15">
        <v>12</v>
      </c>
      <c r="K319" s="18">
        <v>72359.4</v>
      </c>
      <c r="L319" s="49"/>
      <c r="M319" s="2">
        <v>61</v>
      </c>
    </row>
    <row r="320" spans="1:13" ht="18" customHeight="1">
      <c r="A320" s="18">
        <v>317</v>
      </c>
      <c r="B320" s="18" t="s">
        <v>98</v>
      </c>
      <c r="C320" s="18" t="s">
        <v>953</v>
      </c>
      <c r="D320" s="18" t="s">
        <v>1112</v>
      </c>
      <c r="E320" s="20" t="s">
        <v>746</v>
      </c>
      <c r="F320" s="18" t="s">
        <v>71</v>
      </c>
      <c r="G320" s="18" t="s">
        <v>773</v>
      </c>
      <c r="H320" s="18" t="s">
        <v>1110</v>
      </c>
      <c r="I320" s="18" t="s">
        <v>74</v>
      </c>
      <c r="J320" s="15">
        <v>12</v>
      </c>
      <c r="K320" s="18">
        <v>48551</v>
      </c>
      <c r="L320" s="49"/>
      <c r="M320" s="2">
        <v>62</v>
      </c>
    </row>
    <row r="321" spans="1:13" ht="18" customHeight="1">
      <c r="A321" s="18">
        <v>318</v>
      </c>
      <c r="B321" s="18" t="s">
        <v>648</v>
      </c>
      <c r="C321" s="18" t="s">
        <v>631</v>
      </c>
      <c r="D321" s="18" t="s">
        <v>632</v>
      </c>
      <c r="E321" s="20" t="s">
        <v>746</v>
      </c>
      <c r="F321" s="18" t="s">
        <v>71</v>
      </c>
      <c r="G321" s="18" t="s">
        <v>773</v>
      </c>
      <c r="H321" s="18" t="s">
        <v>1110</v>
      </c>
      <c r="I321" s="18" t="s">
        <v>74</v>
      </c>
      <c r="J321" s="15">
        <v>12</v>
      </c>
      <c r="K321" s="18">
        <v>56091.3</v>
      </c>
      <c r="L321" s="49"/>
      <c r="M321" s="2">
        <v>63</v>
      </c>
    </row>
    <row r="322" spans="1:13" ht="18" customHeight="1">
      <c r="A322" s="18">
        <v>319</v>
      </c>
      <c r="B322" s="18" t="s">
        <v>99</v>
      </c>
      <c r="C322" s="18" t="s">
        <v>953</v>
      </c>
      <c r="D322" s="18" t="s">
        <v>1118</v>
      </c>
      <c r="E322" s="20" t="s">
        <v>749</v>
      </c>
      <c r="F322" s="18" t="s">
        <v>79</v>
      </c>
      <c r="G322" s="18" t="s">
        <v>773</v>
      </c>
      <c r="H322" s="18" t="s">
        <v>1110</v>
      </c>
      <c r="I322" s="18" t="s">
        <v>74</v>
      </c>
      <c r="J322" s="15">
        <v>12</v>
      </c>
      <c r="K322" s="18">
        <v>46834</v>
      </c>
      <c r="L322" s="49"/>
      <c r="M322" s="2">
        <v>64</v>
      </c>
    </row>
    <row r="323" spans="1:13" ht="18" customHeight="1">
      <c r="A323" s="18">
        <v>320</v>
      </c>
      <c r="B323" s="18" t="s">
        <v>1142</v>
      </c>
      <c r="C323" s="18" t="s">
        <v>953</v>
      </c>
      <c r="D323" s="18" t="s">
        <v>1113</v>
      </c>
      <c r="E323" s="20" t="s">
        <v>749</v>
      </c>
      <c r="F323" s="18" t="s">
        <v>75</v>
      </c>
      <c r="G323" s="18" t="s">
        <v>773</v>
      </c>
      <c r="H323" s="18" t="s">
        <v>1110</v>
      </c>
      <c r="I323" s="18" t="s">
        <v>74</v>
      </c>
      <c r="J323" s="15">
        <v>12</v>
      </c>
      <c r="K323" s="18">
        <v>59701.9</v>
      </c>
      <c r="L323" s="49"/>
      <c r="M323" s="2">
        <v>65</v>
      </c>
    </row>
    <row r="324" spans="1:13" ht="18" customHeight="1">
      <c r="A324" s="18">
        <v>321</v>
      </c>
      <c r="B324" s="18" t="s">
        <v>100</v>
      </c>
      <c r="C324" s="18" t="s">
        <v>953</v>
      </c>
      <c r="D324" s="18" t="s">
        <v>1113</v>
      </c>
      <c r="E324" s="20" t="s">
        <v>746</v>
      </c>
      <c r="F324" s="18" t="s">
        <v>73</v>
      </c>
      <c r="G324" s="18" t="s">
        <v>773</v>
      </c>
      <c r="H324" s="18" t="s">
        <v>1110</v>
      </c>
      <c r="I324" s="18" t="s">
        <v>74</v>
      </c>
      <c r="J324" s="15">
        <v>12</v>
      </c>
      <c r="K324" s="18">
        <v>45648.2</v>
      </c>
      <c r="L324" s="49"/>
      <c r="M324" s="2">
        <v>66</v>
      </c>
    </row>
    <row r="325" spans="1:13" ht="18" customHeight="1">
      <c r="A325" s="18">
        <v>322</v>
      </c>
      <c r="B325" s="18" t="s">
        <v>1129</v>
      </c>
      <c r="C325" s="18" t="s">
        <v>953</v>
      </c>
      <c r="D325" s="18" t="s">
        <v>1113</v>
      </c>
      <c r="E325" s="20" t="s">
        <v>746</v>
      </c>
      <c r="F325" s="18" t="s">
        <v>73</v>
      </c>
      <c r="G325" s="18" t="s">
        <v>773</v>
      </c>
      <c r="H325" s="18" t="s">
        <v>1110</v>
      </c>
      <c r="I325" s="18" t="s">
        <v>74</v>
      </c>
      <c r="J325" s="15">
        <v>12</v>
      </c>
      <c r="K325" s="18">
        <v>45625.2</v>
      </c>
      <c r="L325" s="49"/>
      <c r="M325" s="2">
        <v>67</v>
      </c>
    </row>
    <row r="326" spans="1:13" ht="18" customHeight="1">
      <c r="A326" s="18">
        <v>323</v>
      </c>
      <c r="B326" s="18" t="s">
        <v>101</v>
      </c>
      <c r="C326" s="18" t="s">
        <v>953</v>
      </c>
      <c r="D326" s="18" t="s">
        <v>1118</v>
      </c>
      <c r="E326" s="20" t="s">
        <v>749</v>
      </c>
      <c r="F326" s="18" t="s">
        <v>79</v>
      </c>
      <c r="G326" s="18" t="s">
        <v>773</v>
      </c>
      <c r="H326" s="18" t="s">
        <v>1110</v>
      </c>
      <c r="I326" s="18" t="s">
        <v>74</v>
      </c>
      <c r="J326" s="15">
        <v>12</v>
      </c>
      <c r="K326" s="18">
        <v>35757.2</v>
      </c>
      <c r="L326" s="49"/>
      <c r="M326" s="2">
        <v>68</v>
      </c>
    </row>
    <row r="327" spans="1:13" ht="18" customHeight="1">
      <c r="A327" s="18">
        <v>324</v>
      </c>
      <c r="B327" s="18" t="s">
        <v>888</v>
      </c>
      <c r="C327" s="18" t="s">
        <v>953</v>
      </c>
      <c r="D327" s="18" t="s">
        <v>1118</v>
      </c>
      <c r="E327" s="20" t="s">
        <v>749</v>
      </c>
      <c r="F327" s="18" t="s">
        <v>79</v>
      </c>
      <c r="G327" s="18" t="s">
        <v>773</v>
      </c>
      <c r="H327" s="18" t="s">
        <v>1110</v>
      </c>
      <c r="I327" s="18" t="s">
        <v>74</v>
      </c>
      <c r="J327" s="15">
        <v>12</v>
      </c>
      <c r="K327" s="18">
        <v>71065.9</v>
      </c>
      <c r="L327" s="49"/>
      <c r="M327" s="2">
        <v>69</v>
      </c>
    </row>
    <row r="328" spans="1:13" ht="18" customHeight="1">
      <c r="A328" s="18">
        <v>325</v>
      </c>
      <c r="B328" s="18" t="s">
        <v>102</v>
      </c>
      <c r="C328" s="18" t="s">
        <v>953</v>
      </c>
      <c r="D328" s="18" t="s">
        <v>1113</v>
      </c>
      <c r="E328" s="20" t="s">
        <v>749</v>
      </c>
      <c r="F328" s="18" t="s">
        <v>75</v>
      </c>
      <c r="G328" s="18" t="s">
        <v>773</v>
      </c>
      <c r="H328" s="18" t="s">
        <v>1110</v>
      </c>
      <c r="I328" s="18" t="s">
        <v>74</v>
      </c>
      <c r="J328" s="15">
        <v>12</v>
      </c>
      <c r="K328" s="18">
        <v>33478.8</v>
      </c>
      <c r="L328" s="49"/>
      <c r="M328" s="2">
        <v>70</v>
      </c>
    </row>
    <row r="329" spans="1:13" ht="18" customHeight="1">
      <c r="A329" s="18">
        <v>326</v>
      </c>
      <c r="B329" s="18" t="s">
        <v>1126</v>
      </c>
      <c r="C329" s="18" t="s">
        <v>953</v>
      </c>
      <c r="D329" s="18" t="s">
        <v>1109</v>
      </c>
      <c r="E329" s="20" t="s">
        <v>746</v>
      </c>
      <c r="F329" s="18" t="s">
        <v>71</v>
      </c>
      <c r="G329" s="18" t="s">
        <v>773</v>
      </c>
      <c r="H329" s="18" t="s">
        <v>1110</v>
      </c>
      <c r="I329" s="18" t="s">
        <v>74</v>
      </c>
      <c r="J329" s="15">
        <v>12</v>
      </c>
      <c r="K329" s="18">
        <v>84246.4</v>
      </c>
      <c r="L329" s="49"/>
      <c r="M329" s="2">
        <v>71</v>
      </c>
    </row>
    <row r="330" spans="1:13" ht="18" customHeight="1">
      <c r="A330" s="18">
        <v>327</v>
      </c>
      <c r="B330" s="18" t="s">
        <v>1125</v>
      </c>
      <c r="C330" s="18" t="s">
        <v>953</v>
      </c>
      <c r="D330" s="18" t="s">
        <v>1112</v>
      </c>
      <c r="E330" s="20" t="s">
        <v>749</v>
      </c>
      <c r="F330" s="18" t="s">
        <v>75</v>
      </c>
      <c r="G330" s="18" t="s">
        <v>773</v>
      </c>
      <c r="H330" s="18" t="s">
        <v>1110</v>
      </c>
      <c r="I330" s="18" t="s">
        <v>74</v>
      </c>
      <c r="J330" s="15">
        <v>12</v>
      </c>
      <c r="K330" s="18">
        <v>72922.2</v>
      </c>
      <c r="L330" s="49"/>
      <c r="M330" s="2">
        <v>72</v>
      </c>
    </row>
    <row r="331" spans="1:13" ht="18" customHeight="1">
      <c r="A331" s="18">
        <v>328</v>
      </c>
      <c r="B331" s="18" t="s">
        <v>103</v>
      </c>
      <c r="C331" s="18" t="s">
        <v>953</v>
      </c>
      <c r="D331" s="18" t="s">
        <v>1113</v>
      </c>
      <c r="E331" s="20" t="s">
        <v>749</v>
      </c>
      <c r="F331" s="18" t="s">
        <v>75</v>
      </c>
      <c r="G331" s="18" t="s">
        <v>773</v>
      </c>
      <c r="H331" s="18" t="s">
        <v>1110</v>
      </c>
      <c r="I331" s="18" t="s">
        <v>74</v>
      </c>
      <c r="J331" s="15">
        <v>12</v>
      </c>
      <c r="K331" s="18">
        <v>60867.4</v>
      </c>
      <c r="L331" s="49"/>
      <c r="M331" s="2">
        <v>73</v>
      </c>
    </row>
    <row r="332" spans="1:13" ht="18" customHeight="1">
      <c r="A332" s="18">
        <v>329</v>
      </c>
      <c r="B332" s="18" t="s">
        <v>1133</v>
      </c>
      <c r="C332" s="18" t="s">
        <v>953</v>
      </c>
      <c r="D332" s="18" t="s">
        <v>1109</v>
      </c>
      <c r="E332" s="20" t="s">
        <v>746</v>
      </c>
      <c r="F332" s="18" t="s">
        <v>71</v>
      </c>
      <c r="G332" s="18" t="s">
        <v>773</v>
      </c>
      <c r="H332" s="18" t="s">
        <v>1110</v>
      </c>
      <c r="I332" s="18" t="s">
        <v>74</v>
      </c>
      <c r="J332" s="15">
        <v>12</v>
      </c>
      <c r="K332" s="18">
        <v>91212.8</v>
      </c>
      <c r="L332" s="49"/>
      <c r="M332" s="2">
        <v>74</v>
      </c>
    </row>
    <row r="333" spans="1:13" ht="18" customHeight="1">
      <c r="A333" s="18">
        <v>330</v>
      </c>
      <c r="B333" s="18" t="s">
        <v>104</v>
      </c>
      <c r="C333" s="18" t="s">
        <v>631</v>
      </c>
      <c r="D333" s="18" t="s">
        <v>632</v>
      </c>
      <c r="E333" s="20" t="s">
        <v>746</v>
      </c>
      <c r="F333" s="18" t="s">
        <v>71</v>
      </c>
      <c r="G333" s="18" t="s">
        <v>773</v>
      </c>
      <c r="H333" s="18" t="s">
        <v>1110</v>
      </c>
      <c r="I333" s="18" t="s">
        <v>74</v>
      </c>
      <c r="J333" s="15">
        <v>12</v>
      </c>
      <c r="K333" s="18">
        <v>52316</v>
      </c>
      <c r="L333" s="49"/>
      <c r="M333" s="2">
        <v>75</v>
      </c>
    </row>
    <row r="334" spans="1:13" ht="18" customHeight="1">
      <c r="A334" s="18">
        <v>331</v>
      </c>
      <c r="B334" s="18" t="s">
        <v>1131</v>
      </c>
      <c r="C334" s="18" t="s">
        <v>953</v>
      </c>
      <c r="D334" s="18" t="s">
        <v>1112</v>
      </c>
      <c r="E334" s="20" t="s">
        <v>749</v>
      </c>
      <c r="F334" s="18" t="s">
        <v>75</v>
      </c>
      <c r="G334" s="18" t="s">
        <v>773</v>
      </c>
      <c r="H334" s="18" t="s">
        <v>1110</v>
      </c>
      <c r="I334" s="18" t="s">
        <v>74</v>
      </c>
      <c r="J334" s="15">
        <v>12</v>
      </c>
      <c r="K334" s="18">
        <v>66046</v>
      </c>
      <c r="L334" s="49"/>
      <c r="M334" s="2">
        <v>76</v>
      </c>
    </row>
    <row r="335" spans="1:13" ht="18" customHeight="1">
      <c r="A335" s="18">
        <v>332</v>
      </c>
      <c r="B335" s="18" t="s">
        <v>1130</v>
      </c>
      <c r="C335" s="18" t="s">
        <v>953</v>
      </c>
      <c r="D335" s="18" t="s">
        <v>1113</v>
      </c>
      <c r="E335" s="20" t="s">
        <v>749</v>
      </c>
      <c r="F335" s="18" t="s">
        <v>75</v>
      </c>
      <c r="G335" s="18" t="s">
        <v>773</v>
      </c>
      <c r="H335" s="18" t="s">
        <v>1110</v>
      </c>
      <c r="I335" s="18" t="s">
        <v>74</v>
      </c>
      <c r="J335" s="15">
        <v>12</v>
      </c>
      <c r="K335" s="18">
        <v>58991.8</v>
      </c>
      <c r="L335" s="49"/>
      <c r="M335" s="2">
        <v>77</v>
      </c>
    </row>
    <row r="336" spans="1:13" ht="18" customHeight="1">
      <c r="A336" s="18">
        <v>333</v>
      </c>
      <c r="B336" s="18" t="s">
        <v>105</v>
      </c>
      <c r="C336" s="18" t="s">
        <v>631</v>
      </c>
      <c r="D336" s="18" t="s">
        <v>632</v>
      </c>
      <c r="E336" s="20" t="s">
        <v>746</v>
      </c>
      <c r="F336" s="18" t="s">
        <v>71</v>
      </c>
      <c r="G336" s="18" t="s">
        <v>773</v>
      </c>
      <c r="H336" s="18" t="s">
        <v>1110</v>
      </c>
      <c r="I336" s="18" t="s">
        <v>74</v>
      </c>
      <c r="J336" s="15">
        <v>12</v>
      </c>
      <c r="K336" s="18">
        <v>39980</v>
      </c>
      <c r="L336" s="49"/>
      <c r="M336" s="2">
        <v>78</v>
      </c>
    </row>
    <row r="337" spans="1:13" ht="18" customHeight="1">
      <c r="A337" s="18">
        <v>334</v>
      </c>
      <c r="B337" s="18" t="s">
        <v>1128</v>
      </c>
      <c r="C337" s="18" t="s">
        <v>953</v>
      </c>
      <c r="D337" s="18" t="s">
        <v>1112</v>
      </c>
      <c r="E337" s="20" t="s">
        <v>746</v>
      </c>
      <c r="F337" s="18" t="s">
        <v>71</v>
      </c>
      <c r="G337" s="18" t="s">
        <v>773</v>
      </c>
      <c r="H337" s="18" t="s">
        <v>1110</v>
      </c>
      <c r="I337" s="18" t="s">
        <v>74</v>
      </c>
      <c r="J337" s="15">
        <v>12</v>
      </c>
      <c r="K337" s="18">
        <v>62608</v>
      </c>
      <c r="L337" s="49"/>
      <c r="M337" s="2">
        <v>79</v>
      </c>
    </row>
    <row r="338" spans="1:13" ht="18" customHeight="1">
      <c r="A338" s="18">
        <v>335</v>
      </c>
      <c r="B338" s="18" t="s">
        <v>106</v>
      </c>
      <c r="C338" s="18" t="s">
        <v>631</v>
      </c>
      <c r="D338" s="18" t="s">
        <v>632</v>
      </c>
      <c r="E338" s="20" t="s">
        <v>746</v>
      </c>
      <c r="F338" s="18" t="s">
        <v>71</v>
      </c>
      <c r="G338" s="18" t="s">
        <v>773</v>
      </c>
      <c r="H338" s="18" t="s">
        <v>1110</v>
      </c>
      <c r="I338" s="18" t="s">
        <v>74</v>
      </c>
      <c r="J338" s="15">
        <v>12</v>
      </c>
      <c r="K338" s="18">
        <v>54973</v>
      </c>
      <c r="L338" s="49"/>
      <c r="M338" s="2">
        <v>80</v>
      </c>
    </row>
    <row r="339" spans="1:13" ht="18" customHeight="1">
      <c r="A339" s="18">
        <v>336</v>
      </c>
      <c r="B339" s="18" t="s">
        <v>1127</v>
      </c>
      <c r="C339" s="18" t="s">
        <v>953</v>
      </c>
      <c r="D339" s="18" t="s">
        <v>1109</v>
      </c>
      <c r="E339" s="20" t="s">
        <v>746</v>
      </c>
      <c r="F339" s="18" t="s">
        <v>71</v>
      </c>
      <c r="G339" s="18" t="s">
        <v>773</v>
      </c>
      <c r="H339" s="18" t="s">
        <v>1110</v>
      </c>
      <c r="I339" s="18" t="s">
        <v>74</v>
      </c>
      <c r="J339" s="15">
        <v>12</v>
      </c>
      <c r="K339" s="18">
        <v>67890.8</v>
      </c>
      <c r="L339" s="49"/>
      <c r="M339" s="2">
        <v>81</v>
      </c>
    </row>
    <row r="340" spans="1:13" ht="18" customHeight="1">
      <c r="A340" s="18">
        <v>337</v>
      </c>
      <c r="B340" s="18" t="s">
        <v>107</v>
      </c>
      <c r="C340" s="18" t="s">
        <v>953</v>
      </c>
      <c r="D340" s="18" t="s">
        <v>1118</v>
      </c>
      <c r="E340" s="20" t="s">
        <v>749</v>
      </c>
      <c r="F340" s="18" t="s">
        <v>79</v>
      </c>
      <c r="G340" s="18" t="s">
        <v>773</v>
      </c>
      <c r="H340" s="18" t="s">
        <v>1110</v>
      </c>
      <c r="I340" s="18" t="s">
        <v>74</v>
      </c>
      <c r="J340" s="15">
        <v>12</v>
      </c>
      <c r="K340" s="18">
        <v>47516</v>
      </c>
      <c r="L340" s="49"/>
      <c r="M340" s="2">
        <v>82</v>
      </c>
    </row>
    <row r="341" spans="1:13" ht="18" customHeight="1">
      <c r="A341" s="18">
        <v>338</v>
      </c>
      <c r="B341" s="18" t="s">
        <v>1124</v>
      </c>
      <c r="C341" s="18" t="s">
        <v>953</v>
      </c>
      <c r="D341" s="18" t="s">
        <v>1112</v>
      </c>
      <c r="E341" s="20" t="s">
        <v>746</v>
      </c>
      <c r="F341" s="18" t="s">
        <v>71</v>
      </c>
      <c r="G341" s="18" t="s">
        <v>773</v>
      </c>
      <c r="H341" s="18" t="s">
        <v>1110</v>
      </c>
      <c r="I341" s="18" t="s">
        <v>74</v>
      </c>
      <c r="J341" s="15">
        <v>12</v>
      </c>
      <c r="K341" s="18">
        <v>62339</v>
      </c>
      <c r="L341" s="49"/>
      <c r="M341" s="2">
        <v>83</v>
      </c>
    </row>
    <row r="342" spans="1:13" ht="18" customHeight="1">
      <c r="A342" s="18">
        <v>339</v>
      </c>
      <c r="B342" s="18" t="s">
        <v>641</v>
      </c>
      <c r="C342" s="18" t="s">
        <v>631</v>
      </c>
      <c r="D342" s="18" t="s">
        <v>632</v>
      </c>
      <c r="E342" s="20" t="s">
        <v>746</v>
      </c>
      <c r="F342" s="18" t="s">
        <v>71</v>
      </c>
      <c r="G342" s="18" t="s">
        <v>773</v>
      </c>
      <c r="H342" s="18" t="s">
        <v>1110</v>
      </c>
      <c r="I342" s="18" t="s">
        <v>74</v>
      </c>
      <c r="J342" s="15">
        <v>12</v>
      </c>
      <c r="K342" s="18">
        <v>61908.8</v>
      </c>
      <c r="L342" s="49"/>
      <c r="M342" s="2">
        <v>84</v>
      </c>
    </row>
    <row r="343" spans="1:13" ht="18" customHeight="1">
      <c r="A343" s="18">
        <v>340</v>
      </c>
      <c r="B343" s="18" t="s">
        <v>108</v>
      </c>
      <c r="C343" s="18" t="s">
        <v>953</v>
      </c>
      <c r="D343" s="18" t="s">
        <v>1113</v>
      </c>
      <c r="E343" s="20" t="s">
        <v>746</v>
      </c>
      <c r="F343" s="18" t="s">
        <v>73</v>
      </c>
      <c r="G343" s="18" t="s">
        <v>773</v>
      </c>
      <c r="H343" s="18" t="s">
        <v>1110</v>
      </c>
      <c r="I343" s="18" t="s">
        <v>74</v>
      </c>
      <c r="J343" s="15">
        <v>12</v>
      </c>
      <c r="K343" s="18">
        <v>52566.2</v>
      </c>
      <c r="L343" s="49"/>
      <c r="M343" s="2">
        <v>85</v>
      </c>
    </row>
    <row r="344" spans="1:13" ht="18" customHeight="1">
      <c r="A344" s="18">
        <v>341</v>
      </c>
      <c r="B344" s="18" t="s">
        <v>109</v>
      </c>
      <c r="C344" s="18" t="s">
        <v>953</v>
      </c>
      <c r="D344" s="18" t="s">
        <v>1115</v>
      </c>
      <c r="E344" s="20" t="s">
        <v>746</v>
      </c>
      <c r="F344" s="18" t="s">
        <v>77</v>
      </c>
      <c r="G344" s="18" t="s">
        <v>773</v>
      </c>
      <c r="H344" s="18" t="s">
        <v>1110</v>
      </c>
      <c r="I344" s="18" t="s">
        <v>74</v>
      </c>
      <c r="J344" s="15">
        <v>12</v>
      </c>
      <c r="K344" s="18">
        <v>36512.4</v>
      </c>
      <c r="L344" s="49"/>
      <c r="M344" s="2">
        <v>86</v>
      </c>
    </row>
    <row r="345" spans="1:13" ht="18" customHeight="1">
      <c r="A345" s="18">
        <v>342</v>
      </c>
      <c r="B345" s="18" t="s">
        <v>1117</v>
      </c>
      <c r="C345" s="18" t="s">
        <v>953</v>
      </c>
      <c r="D345" s="18" t="s">
        <v>1113</v>
      </c>
      <c r="E345" s="20" t="s">
        <v>746</v>
      </c>
      <c r="F345" s="18" t="s">
        <v>73</v>
      </c>
      <c r="G345" s="18" t="s">
        <v>773</v>
      </c>
      <c r="H345" s="18" t="s">
        <v>1110</v>
      </c>
      <c r="I345" s="18" t="s">
        <v>74</v>
      </c>
      <c r="J345" s="15">
        <v>12</v>
      </c>
      <c r="K345" s="18">
        <v>51856.6</v>
      </c>
      <c r="L345" s="49"/>
      <c r="M345" s="2">
        <v>87</v>
      </c>
    </row>
    <row r="346" spans="1:13" ht="18" customHeight="1">
      <c r="A346" s="18">
        <v>343</v>
      </c>
      <c r="B346" s="18" t="s">
        <v>110</v>
      </c>
      <c r="C346" s="18" t="s">
        <v>953</v>
      </c>
      <c r="D346" s="18" t="s">
        <v>1109</v>
      </c>
      <c r="E346" s="20" t="s">
        <v>746</v>
      </c>
      <c r="F346" s="18" t="s">
        <v>71</v>
      </c>
      <c r="G346" s="18" t="s">
        <v>773</v>
      </c>
      <c r="H346" s="18" t="s">
        <v>1110</v>
      </c>
      <c r="I346" s="18" t="s">
        <v>74</v>
      </c>
      <c r="J346" s="15">
        <v>12</v>
      </c>
      <c r="K346" s="18">
        <v>41843.8</v>
      </c>
      <c r="L346" s="49"/>
      <c r="M346" s="2">
        <v>88</v>
      </c>
    </row>
    <row r="347" spans="1:13" ht="18" customHeight="1">
      <c r="A347" s="18">
        <v>344</v>
      </c>
      <c r="B347" s="18" t="s">
        <v>47</v>
      </c>
      <c r="C347" s="18" t="s">
        <v>631</v>
      </c>
      <c r="D347" s="18" t="s">
        <v>38</v>
      </c>
      <c r="E347" s="20" t="s">
        <v>746</v>
      </c>
      <c r="F347" s="18" t="s">
        <v>71</v>
      </c>
      <c r="G347" s="18" t="s">
        <v>800</v>
      </c>
      <c r="H347" s="18" t="s">
        <v>38</v>
      </c>
      <c r="I347" s="18" t="s">
        <v>72</v>
      </c>
      <c r="J347" s="15">
        <v>5</v>
      </c>
      <c r="K347" s="18">
        <v>29788</v>
      </c>
      <c r="L347" s="49"/>
      <c r="M347" s="2">
        <v>89</v>
      </c>
    </row>
    <row r="348" spans="1:13" ht="18" customHeight="1">
      <c r="A348" s="18">
        <v>345</v>
      </c>
      <c r="B348" s="18" t="s">
        <v>111</v>
      </c>
      <c r="C348" s="18" t="s">
        <v>631</v>
      </c>
      <c r="D348" s="18" t="s">
        <v>38</v>
      </c>
      <c r="E348" s="20" t="s">
        <v>746</v>
      </c>
      <c r="F348" s="18" t="s">
        <v>71</v>
      </c>
      <c r="G348" s="18" t="s">
        <v>800</v>
      </c>
      <c r="H348" s="18" t="s">
        <v>38</v>
      </c>
      <c r="I348" s="18" t="s">
        <v>72</v>
      </c>
      <c r="J348" s="15">
        <v>5</v>
      </c>
      <c r="K348" s="18">
        <v>30009</v>
      </c>
      <c r="L348" s="49"/>
      <c r="M348" s="2">
        <v>90</v>
      </c>
    </row>
    <row r="349" spans="1:13" ht="18" customHeight="1">
      <c r="A349" s="18">
        <v>346</v>
      </c>
      <c r="B349" s="18" t="s">
        <v>1123</v>
      </c>
      <c r="C349" s="18" t="s">
        <v>953</v>
      </c>
      <c r="D349" s="18" t="s">
        <v>1109</v>
      </c>
      <c r="E349" s="20" t="s">
        <v>746</v>
      </c>
      <c r="F349" s="18" t="s">
        <v>71</v>
      </c>
      <c r="G349" s="18" t="s">
        <v>773</v>
      </c>
      <c r="H349" s="18" t="s">
        <v>1110</v>
      </c>
      <c r="I349" s="18" t="s">
        <v>74</v>
      </c>
      <c r="J349" s="15">
        <v>12</v>
      </c>
      <c r="K349" s="18">
        <v>70725.6</v>
      </c>
      <c r="L349" s="49"/>
      <c r="M349" s="2">
        <v>91</v>
      </c>
    </row>
    <row r="350" spans="1:13" ht="18" customHeight="1">
      <c r="A350" s="18">
        <v>347</v>
      </c>
      <c r="B350" s="18" t="s">
        <v>112</v>
      </c>
      <c r="C350" s="18" t="s">
        <v>953</v>
      </c>
      <c r="D350" s="18" t="s">
        <v>1112</v>
      </c>
      <c r="E350" s="20" t="s">
        <v>746</v>
      </c>
      <c r="F350" s="18" t="s">
        <v>71</v>
      </c>
      <c r="G350" s="18" t="s">
        <v>773</v>
      </c>
      <c r="H350" s="18" t="s">
        <v>1110</v>
      </c>
      <c r="I350" s="18" t="s">
        <v>74</v>
      </c>
      <c r="J350" s="15">
        <v>12</v>
      </c>
      <c r="K350" s="18">
        <v>48692</v>
      </c>
      <c r="L350" s="49"/>
      <c r="M350" s="2">
        <v>92</v>
      </c>
    </row>
    <row r="351" spans="1:13" ht="18" customHeight="1">
      <c r="A351" s="18">
        <v>348</v>
      </c>
      <c r="B351" s="18" t="s">
        <v>1122</v>
      </c>
      <c r="C351" s="18" t="s">
        <v>953</v>
      </c>
      <c r="D351" s="18" t="s">
        <v>1109</v>
      </c>
      <c r="E351" s="20" t="s">
        <v>746</v>
      </c>
      <c r="F351" s="18" t="s">
        <v>71</v>
      </c>
      <c r="G351" s="18" t="s">
        <v>773</v>
      </c>
      <c r="H351" s="18" t="s">
        <v>1110</v>
      </c>
      <c r="I351" s="18" t="s">
        <v>74</v>
      </c>
      <c r="J351" s="15">
        <v>12</v>
      </c>
      <c r="K351" s="18">
        <v>44456.5</v>
      </c>
      <c r="L351" s="49"/>
      <c r="M351" s="2">
        <v>93</v>
      </c>
    </row>
    <row r="352" spans="1:13" ht="18" customHeight="1">
      <c r="A352" s="18">
        <v>349</v>
      </c>
      <c r="B352" s="18" t="s">
        <v>1121</v>
      </c>
      <c r="C352" s="18" t="s">
        <v>953</v>
      </c>
      <c r="D352" s="18" t="s">
        <v>1112</v>
      </c>
      <c r="E352" s="20" t="s">
        <v>749</v>
      </c>
      <c r="F352" s="18" t="s">
        <v>75</v>
      </c>
      <c r="G352" s="18" t="s">
        <v>773</v>
      </c>
      <c r="H352" s="18" t="s">
        <v>1110</v>
      </c>
      <c r="I352" s="18" t="s">
        <v>74</v>
      </c>
      <c r="J352" s="15">
        <v>12</v>
      </c>
      <c r="K352" s="18">
        <v>72927.8</v>
      </c>
      <c r="L352" s="49"/>
      <c r="M352" s="2">
        <v>94</v>
      </c>
    </row>
    <row r="353" spans="1:13" ht="18" customHeight="1">
      <c r="A353" s="18">
        <v>350</v>
      </c>
      <c r="B353" s="18" t="s">
        <v>113</v>
      </c>
      <c r="C353" s="18" t="s">
        <v>953</v>
      </c>
      <c r="D353" s="18" t="s">
        <v>1112</v>
      </c>
      <c r="E353" s="20" t="s">
        <v>746</v>
      </c>
      <c r="F353" s="18" t="s">
        <v>71</v>
      </c>
      <c r="G353" s="18" t="s">
        <v>773</v>
      </c>
      <c r="H353" s="18" t="s">
        <v>1110</v>
      </c>
      <c r="I353" s="18" t="s">
        <v>74</v>
      </c>
      <c r="J353" s="15">
        <v>12</v>
      </c>
      <c r="K353" s="18">
        <v>40915</v>
      </c>
      <c r="L353" s="49"/>
      <c r="M353" s="2">
        <v>95</v>
      </c>
    </row>
    <row r="354" spans="1:13" ht="18" customHeight="1">
      <c r="A354" s="18">
        <v>351</v>
      </c>
      <c r="B354" s="18" t="s">
        <v>622</v>
      </c>
      <c r="C354" s="18" t="s">
        <v>953</v>
      </c>
      <c r="D354" s="18" t="s">
        <v>1113</v>
      </c>
      <c r="E354" s="20" t="s">
        <v>746</v>
      </c>
      <c r="F354" s="18" t="s">
        <v>73</v>
      </c>
      <c r="G354" s="18" t="s">
        <v>773</v>
      </c>
      <c r="H354" s="18" t="s">
        <v>1110</v>
      </c>
      <c r="I354" s="18" t="s">
        <v>74</v>
      </c>
      <c r="J354" s="15">
        <v>12</v>
      </c>
      <c r="K354" s="18">
        <v>45948.9</v>
      </c>
      <c r="L354" s="49"/>
      <c r="M354" s="2">
        <v>96</v>
      </c>
    </row>
    <row r="355" spans="1:13" ht="18" customHeight="1">
      <c r="A355" s="18">
        <v>352</v>
      </c>
      <c r="B355" s="18" t="s">
        <v>620</v>
      </c>
      <c r="C355" s="18" t="s">
        <v>953</v>
      </c>
      <c r="D355" s="18" t="s">
        <v>1112</v>
      </c>
      <c r="E355" s="20" t="s">
        <v>746</v>
      </c>
      <c r="F355" s="18" t="s">
        <v>71</v>
      </c>
      <c r="G355" s="18" t="s">
        <v>773</v>
      </c>
      <c r="H355" s="18" t="s">
        <v>1110</v>
      </c>
      <c r="I355" s="18" t="s">
        <v>74</v>
      </c>
      <c r="J355" s="15">
        <v>12</v>
      </c>
      <c r="K355" s="18">
        <v>55384.4</v>
      </c>
      <c r="L355" s="49"/>
      <c r="M355" s="2">
        <v>97</v>
      </c>
    </row>
    <row r="356" spans="1:13" ht="18" customHeight="1">
      <c r="A356" s="18">
        <v>353</v>
      </c>
      <c r="B356" s="18" t="s">
        <v>114</v>
      </c>
      <c r="C356" s="18" t="s">
        <v>953</v>
      </c>
      <c r="D356" s="18" t="s">
        <v>1113</v>
      </c>
      <c r="E356" s="20" t="s">
        <v>749</v>
      </c>
      <c r="F356" s="18" t="s">
        <v>75</v>
      </c>
      <c r="G356" s="18" t="s">
        <v>773</v>
      </c>
      <c r="H356" s="18" t="s">
        <v>1110</v>
      </c>
      <c r="I356" s="18" t="s">
        <v>74</v>
      </c>
      <c r="J356" s="15">
        <v>12</v>
      </c>
      <c r="K356" s="18">
        <v>112976.6</v>
      </c>
      <c r="L356" s="49"/>
      <c r="M356" s="2">
        <v>98</v>
      </c>
    </row>
    <row r="357" spans="1:13" ht="18" customHeight="1">
      <c r="A357" s="18">
        <v>354</v>
      </c>
      <c r="B357" s="18" t="s">
        <v>1120</v>
      </c>
      <c r="C357" s="18" t="s">
        <v>953</v>
      </c>
      <c r="D357" s="18" t="s">
        <v>1112</v>
      </c>
      <c r="E357" s="20" t="s">
        <v>746</v>
      </c>
      <c r="F357" s="18" t="s">
        <v>71</v>
      </c>
      <c r="G357" s="18" t="s">
        <v>773</v>
      </c>
      <c r="H357" s="18" t="s">
        <v>1110</v>
      </c>
      <c r="I357" s="18" t="s">
        <v>74</v>
      </c>
      <c r="J357" s="15">
        <v>12</v>
      </c>
      <c r="K357" s="18">
        <v>61978.5</v>
      </c>
      <c r="L357" s="49"/>
      <c r="M357" s="2">
        <v>99</v>
      </c>
    </row>
    <row r="358" spans="1:13" ht="18" customHeight="1">
      <c r="A358" s="18">
        <v>355</v>
      </c>
      <c r="B358" s="18" t="s">
        <v>115</v>
      </c>
      <c r="C358" s="18" t="s">
        <v>631</v>
      </c>
      <c r="D358" s="18" t="s">
        <v>632</v>
      </c>
      <c r="E358" s="20" t="s">
        <v>746</v>
      </c>
      <c r="F358" s="18" t="s">
        <v>71</v>
      </c>
      <c r="G358" s="18" t="s">
        <v>773</v>
      </c>
      <c r="H358" s="18" t="s">
        <v>1110</v>
      </c>
      <c r="I358" s="18" t="s">
        <v>74</v>
      </c>
      <c r="J358" s="15">
        <v>12</v>
      </c>
      <c r="K358" s="18">
        <v>45495.2</v>
      </c>
      <c r="L358" s="49"/>
      <c r="M358" s="2">
        <v>100</v>
      </c>
    </row>
    <row r="359" spans="1:13" ht="18" customHeight="1">
      <c r="A359" s="18">
        <v>356</v>
      </c>
      <c r="B359" s="18" t="s">
        <v>643</v>
      </c>
      <c r="C359" s="18" t="s">
        <v>631</v>
      </c>
      <c r="D359" s="18" t="s">
        <v>632</v>
      </c>
      <c r="E359" s="20" t="s">
        <v>746</v>
      </c>
      <c r="F359" s="18" t="s">
        <v>71</v>
      </c>
      <c r="G359" s="18" t="s">
        <v>773</v>
      </c>
      <c r="H359" s="18" t="s">
        <v>1110</v>
      </c>
      <c r="I359" s="18" t="s">
        <v>74</v>
      </c>
      <c r="J359" s="15">
        <v>12</v>
      </c>
      <c r="K359" s="18">
        <v>44436</v>
      </c>
      <c r="L359" s="49"/>
      <c r="M359" s="2">
        <v>101</v>
      </c>
    </row>
    <row r="360" spans="1:13" ht="18" customHeight="1">
      <c r="A360" s="18">
        <v>357</v>
      </c>
      <c r="B360" s="18" t="s">
        <v>116</v>
      </c>
      <c r="C360" s="18" t="s">
        <v>953</v>
      </c>
      <c r="D360" s="18" t="s">
        <v>1113</v>
      </c>
      <c r="E360" s="20" t="s">
        <v>746</v>
      </c>
      <c r="F360" s="18" t="s">
        <v>73</v>
      </c>
      <c r="G360" s="18" t="s">
        <v>773</v>
      </c>
      <c r="H360" s="18" t="s">
        <v>1110</v>
      </c>
      <c r="I360" s="18" t="s">
        <v>74</v>
      </c>
      <c r="J360" s="15">
        <v>12</v>
      </c>
      <c r="K360" s="18">
        <v>45502.7</v>
      </c>
      <c r="L360" s="49"/>
      <c r="M360" s="2">
        <v>102</v>
      </c>
    </row>
    <row r="361" spans="1:13" ht="18" customHeight="1">
      <c r="A361" s="18">
        <v>358</v>
      </c>
      <c r="B361" s="18" t="s">
        <v>621</v>
      </c>
      <c r="C361" s="18" t="s">
        <v>953</v>
      </c>
      <c r="D361" s="18" t="s">
        <v>1113</v>
      </c>
      <c r="E361" s="20" t="s">
        <v>746</v>
      </c>
      <c r="F361" s="18" t="s">
        <v>73</v>
      </c>
      <c r="G361" s="18" t="s">
        <v>773</v>
      </c>
      <c r="H361" s="18" t="s">
        <v>1110</v>
      </c>
      <c r="I361" s="18" t="s">
        <v>74</v>
      </c>
      <c r="J361" s="15">
        <v>12</v>
      </c>
      <c r="K361" s="18">
        <v>31386.5</v>
      </c>
      <c r="L361" s="49"/>
      <c r="M361" s="2">
        <v>103</v>
      </c>
    </row>
    <row r="362" spans="1:13" ht="18" customHeight="1">
      <c r="A362" s="18">
        <v>359</v>
      </c>
      <c r="B362" s="18" t="s">
        <v>46</v>
      </c>
      <c r="C362" s="18" t="s">
        <v>631</v>
      </c>
      <c r="D362" s="18" t="s">
        <v>38</v>
      </c>
      <c r="E362" s="20" t="s">
        <v>746</v>
      </c>
      <c r="F362" s="18" t="s">
        <v>71</v>
      </c>
      <c r="G362" s="18" t="s">
        <v>800</v>
      </c>
      <c r="H362" s="18" t="s">
        <v>38</v>
      </c>
      <c r="I362" s="18" t="s">
        <v>72</v>
      </c>
      <c r="J362" s="15">
        <v>5</v>
      </c>
      <c r="K362" s="18">
        <v>29384.4</v>
      </c>
      <c r="L362" s="49"/>
      <c r="M362" s="2">
        <v>104</v>
      </c>
    </row>
    <row r="363" spans="1:13" ht="18" customHeight="1">
      <c r="A363" s="18">
        <v>360</v>
      </c>
      <c r="B363" s="18" t="s">
        <v>117</v>
      </c>
      <c r="C363" s="18" t="s">
        <v>953</v>
      </c>
      <c r="D363" s="18" t="s">
        <v>1118</v>
      </c>
      <c r="E363" s="20" t="s">
        <v>749</v>
      </c>
      <c r="F363" s="18" t="s">
        <v>79</v>
      </c>
      <c r="G363" s="18" t="s">
        <v>773</v>
      </c>
      <c r="H363" s="18" t="s">
        <v>1110</v>
      </c>
      <c r="I363" s="18" t="s">
        <v>74</v>
      </c>
      <c r="J363" s="15">
        <v>12</v>
      </c>
      <c r="K363" s="18">
        <v>40770.3</v>
      </c>
      <c r="L363" s="49"/>
      <c r="M363" s="2">
        <v>105</v>
      </c>
    </row>
    <row r="364" spans="1:13" ht="18" customHeight="1">
      <c r="A364" s="18">
        <v>361</v>
      </c>
      <c r="B364" s="18" t="s">
        <v>634</v>
      </c>
      <c r="C364" s="18" t="s">
        <v>631</v>
      </c>
      <c r="D364" s="18" t="s">
        <v>632</v>
      </c>
      <c r="E364" s="20" t="s">
        <v>746</v>
      </c>
      <c r="F364" s="18" t="s">
        <v>71</v>
      </c>
      <c r="G364" s="18" t="s">
        <v>773</v>
      </c>
      <c r="H364" s="18" t="s">
        <v>1110</v>
      </c>
      <c r="I364" s="18" t="s">
        <v>74</v>
      </c>
      <c r="J364" s="15">
        <v>12</v>
      </c>
      <c r="K364" s="18">
        <v>66055.8</v>
      </c>
      <c r="L364" s="49"/>
      <c r="M364" s="2">
        <v>106</v>
      </c>
    </row>
    <row r="365" spans="1:13" ht="18" customHeight="1">
      <c r="A365" s="18">
        <v>362</v>
      </c>
      <c r="B365" s="18" t="s">
        <v>642</v>
      </c>
      <c r="C365" s="18" t="s">
        <v>631</v>
      </c>
      <c r="D365" s="18" t="s">
        <v>632</v>
      </c>
      <c r="E365" s="20" t="s">
        <v>746</v>
      </c>
      <c r="F365" s="18" t="s">
        <v>71</v>
      </c>
      <c r="G365" s="18" t="s">
        <v>773</v>
      </c>
      <c r="H365" s="18" t="s">
        <v>1110</v>
      </c>
      <c r="I365" s="18" t="s">
        <v>74</v>
      </c>
      <c r="J365" s="15">
        <v>12</v>
      </c>
      <c r="K365" s="18">
        <v>76717</v>
      </c>
      <c r="L365" s="49"/>
      <c r="M365" s="2">
        <v>107</v>
      </c>
    </row>
    <row r="366" spans="1:13" ht="18" customHeight="1">
      <c r="A366" s="18">
        <v>363</v>
      </c>
      <c r="B366" s="18" t="s">
        <v>1176</v>
      </c>
      <c r="C366" s="18" t="s">
        <v>953</v>
      </c>
      <c r="D366" s="18" t="s">
        <v>1113</v>
      </c>
      <c r="E366" s="20" t="s">
        <v>746</v>
      </c>
      <c r="F366" s="18" t="s">
        <v>73</v>
      </c>
      <c r="G366" s="18" t="s">
        <v>773</v>
      </c>
      <c r="H366" s="18" t="s">
        <v>1110</v>
      </c>
      <c r="I366" s="18" t="s">
        <v>74</v>
      </c>
      <c r="J366" s="15">
        <v>12</v>
      </c>
      <c r="K366" s="18">
        <v>49706.6</v>
      </c>
      <c r="L366" s="49"/>
      <c r="M366" s="2">
        <v>108</v>
      </c>
    </row>
    <row r="367" spans="1:13" ht="18" customHeight="1">
      <c r="A367" s="18">
        <v>364</v>
      </c>
      <c r="B367" s="18" t="s">
        <v>118</v>
      </c>
      <c r="C367" s="18" t="s">
        <v>631</v>
      </c>
      <c r="D367" s="18" t="s">
        <v>38</v>
      </c>
      <c r="E367" s="20" t="s">
        <v>746</v>
      </c>
      <c r="F367" s="18" t="s">
        <v>71</v>
      </c>
      <c r="G367" s="18" t="s">
        <v>800</v>
      </c>
      <c r="H367" s="18" t="s">
        <v>38</v>
      </c>
      <c r="I367" s="18" t="s">
        <v>72</v>
      </c>
      <c r="J367" s="15">
        <v>5</v>
      </c>
      <c r="K367" s="18">
        <v>29563</v>
      </c>
      <c r="L367" s="49"/>
      <c r="M367" s="2">
        <v>109</v>
      </c>
    </row>
    <row r="368" spans="1:13" ht="18" customHeight="1">
      <c r="A368" s="18">
        <v>365</v>
      </c>
      <c r="B368" s="18" t="s">
        <v>1175</v>
      </c>
      <c r="C368" s="18" t="s">
        <v>953</v>
      </c>
      <c r="D368" s="18" t="s">
        <v>1113</v>
      </c>
      <c r="E368" s="20" t="s">
        <v>746</v>
      </c>
      <c r="F368" s="18" t="s">
        <v>73</v>
      </c>
      <c r="G368" s="18" t="s">
        <v>773</v>
      </c>
      <c r="H368" s="18" t="s">
        <v>1110</v>
      </c>
      <c r="I368" s="18" t="s">
        <v>74</v>
      </c>
      <c r="J368" s="15">
        <v>12</v>
      </c>
      <c r="K368" s="18">
        <v>58440.5</v>
      </c>
      <c r="L368" s="49"/>
      <c r="M368" s="2">
        <v>110</v>
      </c>
    </row>
    <row r="369" spans="1:13" ht="18" customHeight="1">
      <c r="A369" s="18">
        <v>366</v>
      </c>
      <c r="B369" s="18" t="s">
        <v>40</v>
      </c>
      <c r="C369" s="18" t="s">
        <v>631</v>
      </c>
      <c r="D369" s="18" t="s">
        <v>38</v>
      </c>
      <c r="E369" s="20" t="s">
        <v>746</v>
      </c>
      <c r="F369" s="18" t="s">
        <v>71</v>
      </c>
      <c r="G369" s="18" t="s">
        <v>800</v>
      </c>
      <c r="H369" s="18" t="s">
        <v>38</v>
      </c>
      <c r="I369" s="18" t="s">
        <v>72</v>
      </c>
      <c r="J369" s="15">
        <v>5</v>
      </c>
      <c r="K369" s="18">
        <v>30537</v>
      </c>
      <c r="L369" s="49"/>
      <c r="M369" s="2">
        <v>111</v>
      </c>
    </row>
    <row r="370" spans="1:13" ht="18" customHeight="1">
      <c r="A370" s="18">
        <v>367</v>
      </c>
      <c r="B370" s="18" t="s">
        <v>1177</v>
      </c>
      <c r="C370" s="18" t="s">
        <v>953</v>
      </c>
      <c r="D370" s="18" t="s">
        <v>1112</v>
      </c>
      <c r="E370" s="20" t="s">
        <v>746</v>
      </c>
      <c r="F370" s="18" t="s">
        <v>71</v>
      </c>
      <c r="G370" s="18" t="s">
        <v>773</v>
      </c>
      <c r="H370" s="18" t="s">
        <v>1110</v>
      </c>
      <c r="I370" s="18" t="s">
        <v>74</v>
      </c>
      <c r="J370" s="15">
        <v>12</v>
      </c>
      <c r="K370" s="18">
        <v>47996.4</v>
      </c>
      <c r="L370" s="49"/>
      <c r="M370" s="2">
        <v>112</v>
      </c>
    </row>
    <row r="371" spans="1:13" ht="18" customHeight="1">
      <c r="A371" s="18">
        <v>368</v>
      </c>
      <c r="B371" s="18" t="s">
        <v>42</v>
      </c>
      <c r="C371" s="18" t="s">
        <v>631</v>
      </c>
      <c r="D371" s="18" t="s">
        <v>38</v>
      </c>
      <c r="E371" s="20" t="s">
        <v>746</v>
      </c>
      <c r="F371" s="18" t="s">
        <v>71</v>
      </c>
      <c r="G371" s="18" t="s">
        <v>800</v>
      </c>
      <c r="H371" s="18" t="s">
        <v>38</v>
      </c>
      <c r="I371" s="18" t="s">
        <v>72</v>
      </c>
      <c r="J371" s="15">
        <v>5</v>
      </c>
      <c r="K371" s="18">
        <v>30711</v>
      </c>
      <c r="L371" s="49"/>
      <c r="M371" s="2">
        <v>113</v>
      </c>
    </row>
    <row r="372" spans="1:13" ht="18" customHeight="1">
      <c r="A372" s="18">
        <v>369</v>
      </c>
      <c r="B372" s="18" t="s">
        <v>119</v>
      </c>
      <c r="C372" s="18" t="s">
        <v>953</v>
      </c>
      <c r="D372" s="18" t="s">
        <v>1109</v>
      </c>
      <c r="E372" s="20" t="s">
        <v>746</v>
      </c>
      <c r="F372" s="18" t="s">
        <v>71</v>
      </c>
      <c r="G372" s="18" t="s">
        <v>773</v>
      </c>
      <c r="H372" s="18" t="s">
        <v>1110</v>
      </c>
      <c r="I372" s="18" t="s">
        <v>74</v>
      </c>
      <c r="J372" s="15">
        <v>12</v>
      </c>
      <c r="K372" s="18">
        <v>38094.4</v>
      </c>
      <c r="L372" s="49"/>
      <c r="M372" s="2">
        <v>114</v>
      </c>
    </row>
    <row r="373" spans="1:13" ht="18" customHeight="1">
      <c r="A373" s="18">
        <v>370</v>
      </c>
      <c r="B373" s="18" t="s">
        <v>900</v>
      </c>
      <c r="C373" s="18" t="s">
        <v>953</v>
      </c>
      <c r="D373" s="18" t="s">
        <v>1118</v>
      </c>
      <c r="E373" s="20" t="s">
        <v>749</v>
      </c>
      <c r="F373" s="18" t="s">
        <v>79</v>
      </c>
      <c r="G373" s="18" t="s">
        <v>773</v>
      </c>
      <c r="H373" s="18" t="s">
        <v>1110</v>
      </c>
      <c r="I373" s="18" t="s">
        <v>74</v>
      </c>
      <c r="J373" s="15">
        <v>12</v>
      </c>
      <c r="K373" s="18">
        <v>36373.9</v>
      </c>
      <c r="L373" s="49"/>
      <c r="M373" s="2">
        <v>115</v>
      </c>
    </row>
    <row r="374" spans="1:13" ht="18" customHeight="1">
      <c r="A374" s="18">
        <v>371</v>
      </c>
      <c r="B374" s="18" t="s">
        <v>1172</v>
      </c>
      <c r="C374" s="18" t="s">
        <v>953</v>
      </c>
      <c r="D374" s="18" t="s">
        <v>1109</v>
      </c>
      <c r="E374" s="20" t="s">
        <v>746</v>
      </c>
      <c r="F374" s="18" t="s">
        <v>71</v>
      </c>
      <c r="G374" s="18" t="s">
        <v>773</v>
      </c>
      <c r="H374" s="18" t="s">
        <v>1110</v>
      </c>
      <c r="I374" s="18" t="s">
        <v>74</v>
      </c>
      <c r="J374" s="15">
        <v>12</v>
      </c>
      <c r="K374" s="18">
        <v>68226.4</v>
      </c>
      <c r="L374" s="49"/>
      <c r="M374" s="2">
        <v>116</v>
      </c>
    </row>
    <row r="375" spans="1:13" ht="18" customHeight="1">
      <c r="A375" s="18">
        <v>372</v>
      </c>
      <c r="B375" s="18" t="s">
        <v>120</v>
      </c>
      <c r="C375" s="18" t="s">
        <v>953</v>
      </c>
      <c r="D375" s="18" t="s">
        <v>1113</v>
      </c>
      <c r="E375" s="20" t="s">
        <v>749</v>
      </c>
      <c r="F375" s="18" t="s">
        <v>75</v>
      </c>
      <c r="G375" s="18" t="s">
        <v>773</v>
      </c>
      <c r="H375" s="18" t="s">
        <v>1110</v>
      </c>
      <c r="I375" s="18" t="s">
        <v>74</v>
      </c>
      <c r="J375" s="15">
        <v>12</v>
      </c>
      <c r="K375" s="18">
        <v>113350.4</v>
      </c>
      <c r="L375" s="49"/>
      <c r="M375" s="2">
        <v>117</v>
      </c>
    </row>
    <row r="376" spans="1:13" ht="18" customHeight="1">
      <c r="A376" s="18">
        <v>373</v>
      </c>
      <c r="B376" s="18" t="s">
        <v>1171</v>
      </c>
      <c r="C376" s="18" t="s">
        <v>953</v>
      </c>
      <c r="D376" s="18" t="s">
        <v>1113</v>
      </c>
      <c r="E376" s="20" t="s">
        <v>749</v>
      </c>
      <c r="F376" s="18" t="s">
        <v>75</v>
      </c>
      <c r="G376" s="18" t="s">
        <v>773</v>
      </c>
      <c r="H376" s="18" t="s">
        <v>1110</v>
      </c>
      <c r="I376" s="18" t="s">
        <v>74</v>
      </c>
      <c r="J376" s="15">
        <v>12</v>
      </c>
      <c r="K376" s="18">
        <v>60055.8</v>
      </c>
      <c r="L376" s="49"/>
      <c r="M376" s="2">
        <v>118</v>
      </c>
    </row>
    <row r="377" spans="1:13" ht="18" customHeight="1">
      <c r="A377" s="18">
        <v>374</v>
      </c>
      <c r="B377" s="18" t="s">
        <v>649</v>
      </c>
      <c r="C377" s="18" t="s">
        <v>631</v>
      </c>
      <c r="D377" s="18" t="s">
        <v>632</v>
      </c>
      <c r="E377" s="20" t="s">
        <v>746</v>
      </c>
      <c r="F377" s="18" t="s">
        <v>71</v>
      </c>
      <c r="G377" s="18" t="s">
        <v>773</v>
      </c>
      <c r="H377" s="18" t="s">
        <v>1110</v>
      </c>
      <c r="I377" s="18" t="s">
        <v>74</v>
      </c>
      <c r="J377" s="15">
        <v>12</v>
      </c>
      <c r="K377" s="18">
        <v>43787</v>
      </c>
      <c r="L377" s="49"/>
      <c r="M377" s="2">
        <v>119</v>
      </c>
    </row>
    <row r="378" spans="1:13" ht="18" customHeight="1">
      <c r="A378" s="18">
        <v>375</v>
      </c>
      <c r="B378" s="18" t="s">
        <v>1170</v>
      </c>
      <c r="C378" s="18" t="s">
        <v>953</v>
      </c>
      <c r="D378" s="18" t="s">
        <v>1112</v>
      </c>
      <c r="E378" s="20" t="s">
        <v>746</v>
      </c>
      <c r="F378" s="18" t="s">
        <v>71</v>
      </c>
      <c r="G378" s="18" t="s">
        <v>773</v>
      </c>
      <c r="H378" s="18" t="s">
        <v>1110</v>
      </c>
      <c r="I378" s="18" t="s">
        <v>74</v>
      </c>
      <c r="J378" s="15">
        <v>12</v>
      </c>
      <c r="K378" s="18">
        <v>61358.5</v>
      </c>
      <c r="L378" s="49"/>
      <c r="M378" s="2">
        <v>120</v>
      </c>
    </row>
    <row r="379" spans="1:13" ht="18" customHeight="1">
      <c r="A379" s="18">
        <v>376</v>
      </c>
      <c r="B379" s="18" t="s">
        <v>121</v>
      </c>
      <c r="C379" s="18" t="s">
        <v>953</v>
      </c>
      <c r="D379" s="18" t="s">
        <v>1109</v>
      </c>
      <c r="E379" s="20" t="s">
        <v>746</v>
      </c>
      <c r="F379" s="18" t="s">
        <v>71</v>
      </c>
      <c r="G379" s="18" t="s">
        <v>773</v>
      </c>
      <c r="H379" s="18" t="s">
        <v>1110</v>
      </c>
      <c r="I379" s="18" t="s">
        <v>74</v>
      </c>
      <c r="J379" s="15">
        <v>12</v>
      </c>
      <c r="K379" s="18">
        <v>43321.2</v>
      </c>
      <c r="L379" s="49"/>
      <c r="M379" s="2">
        <v>121</v>
      </c>
    </row>
    <row r="380" spans="1:13" ht="18" customHeight="1">
      <c r="A380" s="18">
        <v>377</v>
      </c>
      <c r="B380" s="18" t="s">
        <v>1163</v>
      </c>
      <c r="C380" s="18" t="s">
        <v>953</v>
      </c>
      <c r="D380" s="18" t="s">
        <v>1113</v>
      </c>
      <c r="E380" s="20" t="s">
        <v>749</v>
      </c>
      <c r="F380" s="18" t="s">
        <v>75</v>
      </c>
      <c r="G380" s="18" t="s">
        <v>773</v>
      </c>
      <c r="H380" s="18" t="s">
        <v>1110</v>
      </c>
      <c r="I380" s="18" t="s">
        <v>74</v>
      </c>
      <c r="J380" s="15">
        <v>12</v>
      </c>
      <c r="K380" s="18">
        <v>110858.4</v>
      </c>
      <c r="L380" s="49"/>
      <c r="M380" s="2">
        <v>122</v>
      </c>
    </row>
    <row r="381" spans="1:13" ht="18" customHeight="1">
      <c r="A381" s="18">
        <v>378</v>
      </c>
      <c r="B381" s="18" t="s">
        <v>890</v>
      </c>
      <c r="C381" s="18" t="s">
        <v>953</v>
      </c>
      <c r="D381" s="18" t="s">
        <v>1118</v>
      </c>
      <c r="E381" s="20" t="s">
        <v>749</v>
      </c>
      <c r="F381" s="18" t="s">
        <v>79</v>
      </c>
      <c r="G381" s="18" t="s">
        <v>773</v>
      </c>
      <c r="H381" s="18" t="s">
        <v>1110</v>
      </c>
      <c r="I381" s="18" t="s">
        <v>74</v>
      </c>
      <c r="J381" s="15">
        <v>12</v>
      </c>
      <c r="K381" s="18">
        <v>40852</v>
      </c>
      <c r="L381" s="49"/>
      <c r="M381" s="2">
        <v>123</v>
      </c>
    </row>
    <row r="382" spans="1:13" ht="18" customHeight="1">
      <c r="A382" s="18">
        <v>379</v>
      </c>
      <c r="B382" s="18" t="s">
        <v>1161</v>
      </c>
      <c r="C382" s="18" t="s">
        <v>953</v>
      </c>
      <c r="D382" s="18" t="s">
        <v>1109</v>
      </c>
      <c r="E382" s="20" t="s">
        <v>746</v>
      </c>
      <c r="F382" s="18" t="s">
        <v>71</v>
      </c>
      <c r="G382" s="18" t="s">
        <v>773</v>
      </c>
      <c r="H382" s="18" t="s">
        <v>1110</v>
      </c>
      <c r="I382" s="18" t="s">
        <v>74</v>
      </c>
      <c r="J382" s="15">
        <v>12</v>
      </c>
      <c r="K382" s="18">
        <v>67710.2</v>
      </c>
      <c r="L382" s="49"/>
      <c r="M382" s="2">
        <v>124</v>
      </c>
    </row>
    <row r="383" spans="1:13" ht="18" customHeight="1">
      <c r="A383" s="18">
        <v>380</v>
      </c>
      <c r="B383" s="18" t="s">
        <v>43</v>
      </c>
      <c r="C383" s="18" t="s">
        <v>631</v>
      </c>
      <c r="D383" s="18" t="s">
        <v>38</v>
      </c>
      <c r="E383" s="20" t="s">
        <v>746</v>
      </c>
      <c r="F383" s="18" t="s">
        <v>71</v>
      </c>
      <c r="G383" s="18" t="s">
        <v>800</v>
      </c>
      <c r="H383" s="18" t="s">
        <v>38</v>
      </c>
      <c r="I383" s="18" t="s">
        <v>72</v>
      </c>
      <c r="J383" s="15">
        <v>5</v>
      </c>
      <c r="K383" s="18">
        <v>29740</v>
      </c>
      <c r="L383" s="49"/>
      <c r="M383" s="2">
        <v>125</v>
      </c>
    </row>
    <row r="384" spans="1:13" ht="18" customHeight="1">
      <c r="A384" s="18">
        <v>381</v>
      </c>
      <c r="B384" s="18" t="s">
        <v>122</v>
      </c>
      <c r="C384" s="18" t="s">
        <v>953</v>
      </c>
      <c r="D384" s="18" t="s">
        <v>1112</v>
      </c>
      <c r="E384" s="20" t="s">
        <v>746</v>
      </c>
      <c r="F384" s="18" t="s">
        <v>71</v>
      </c>
      <c r="G384" s="18" t="s">
        <v>773</v>
      </c>
      <c r="H384" s="18" t="s">
        <v>1110</v>
      </c>
      <c r="I384" s="18" t="s">
        <v>74</v>
      </c>
      <c r="J384" s="15">
        <v>12</v>
      </c>
      <c r="K384" s="18">
        <v>45433</v>
      </c>
      <c r="L384" s="49"/>
      <c r="M384" s="2">
        <v>126</v>
      </c>
    </row>
    <row r="385" spans="1:13" ht="18" customHeight="1">
      <c r="A385" s="18">
        <v>382</v>
      </c>
      <c r="B385" s="18" t="s">
        <v>645</v>
      </c>
      <c r="C385" s="18" t="s">
        <v>631</v>
      </c>
      <c r="D385" s="18" t="s">
        <v>632</v>
      </c>
      <c r="E385" s="20" t="s">
        <v>746</v>
      </c>
      <c r="F385" s="18" t="s">
        <v>71</v>
      </c>
      <c r="G385" s="18" t="s">
        <v>773</v>
      </c>
      <c r="H385" s="18" t="s">
        <v>1110</v>
      </c>
      <c r="I385" s="18" t="s">
        <v>74</v>
      </c>
      <c r="J385" s="15">
        <v>12</v>
      </c>
      <c r="K385" s="18">
        <v>80545</v>
      </c>
      <c r="L385" s="49"/>
      <c r="M385" s="2">
        <v>127</v>
      </c>
    </row>
    <row r="386" spans="1:13" ht="18" customHeight="1">
      <c r="A386" s="18">
        <v>383</v>
      </c>
      <c r="B386" s="18" t="s">
        <v>1169</v>
      </c>
      <c r="C386" s="18" t="s">
        <v>953</v>
      </c>
      <c r="D386" s="18" t="s">
        <v>1109</v>
      </c>
      <c r="E386" s="20" t="s">
        <v>746</v>
      </c>
      <c r="F386" s="18" t="s">
        <v>71</v>
      </c>
      <c r="G386" s="18" t="s">
        <v>773</v>
      </c>
      <c r="H386" s="18" t="s">
        <v>1110</v>
      </c>
      <c r="I386" s="18" t="s">
        <v>74</v>
      </c>
      <c r="J386" s="15">
        <v>12</v>
      </c>
      <c r="K386" s="18">
        <v>64832.8</v>
      </c>
      <c r="L386" s="49"/>
      <c r="M386" s="2">
        <v>128</v>
      </c>
    </row>
    <row r="387" spans="1:13" ht="18" customHeight="1">
      <c r="A387" s="18">
        <v>384</v>
      </c>
      <c r="B387" s="18" t="s">
        <v>123</v>
      </c>
      <c r="C387" s="18" t="s">
        <v>631</v>
      </c>
      <c r="D387" s="18" t="s">
        <v>632</v>
      </c>
      <c r="E387" s="20" t="s">
        <v>746</v>
      </c>
      <c r="F387" s="18" t="s">
        <v>71</v>
      </c>
      <c r="G387" s="18" t="s">
        <v>773</v>
      </c>
      <c r="H387" s="18" t="s">
        <v>1110</v>
      </c>
      <c r="I387" s="18" t="s">
        <v>74</v>
      </c>
      <c r="J387" s="15">
        <v>12</v>
      </c>
      <c r="K387" s="18">
        <v>56588</v>
      </c>
      <c r="L387" s="49"/>
      <c r="M387" s="2">
        <v>129</v>
      </c>
    </row>
    <row r="388" spans="1:13" ht="18" customHeight="1">
      <c r="A388" s="18">
        <v>385</v>
      </c>
      <c r="B388" s="18" t="s">
        <v>901</v>
      </c>
      <c r="C388" s="18" t="s">
        <v>953</v>
      </c>
      <c r="D388" s="18" t="s">
        <v>1118</v>
      </c>
      <c r="E388" s="20" t="s">
        <v>749</v>
      </c>
      <c r="F388" s="18" t="s">
        <v>79</v>
      </c>
      <c r="G388" s="18" t="s">
        <v>773</v>
      </c>
      <c r="H388" s="18" t="s">
        <v>1110</v>
      </c>
      <c r="I388" s="18" t="s">
        <v>74</v>
      </c>
      <c r="J388" s="15">
        <v>12</v>
      </c>
      <c r="K388" s="18">
        <v>40041.6</v>
      </c>
      <c r="L388" s="49"/>
      <c r="M388" s="2">
        <v>130</v>
      </c>
    </row>
    <row r="389" spans="1:13" ht="18" customHeight="1">
      <c r="A389" s="18">
        <v>386</v>
      </c>
      <c r="B389" s="18" t="s">
        <v>1162</v>
      </c>
      <c r="C389" s="18" t="s">
        <v>953</v>
      </c>
      <c r="D389" s="18" t="s">
        <v>1113</v>
      </c>
      <c r="E389" s="20" t="s">
        <v>749</v>
      </c>
      <c r="F389" s="18" t="s">
        <v>75</v>
      </c>
      <c r="G389" s="18" t="s">
        <v>773</v>
      </c>
      <c r="H389" s="18" t="s">
        <v>1110</v>
      </c>
      <c r="I389" s="18" t="s">
        <v>74</v>
      </c>
      <c r="J389" s="15">
        <v>12</v>
      </c>
      <c r="K389" s="18">
        <v>59852.4</v>
      </c>
      <c r="L389" s="49"/>
      <c r="M389" s="2">
        <v>131</v>
      </c>
    </row>
    <row r="390" spans="1:13" ht="18" customHeight="1">
      <c r="A390" s="18">
        <v>387</v>
      </c>
      <c r="B390" s="18" t="s">
        <v>124</v>
      </c>
      <c r="C390" s="18" t="s">
        <v>953</v>
      </c>
      <c r="D390" s="18" t="s">
        <v>1112</v>
      </c>
      <c r="E390" s="20" t="s">
        <v>749</v>
      </c>
      <c r="F390" s="18" t="s">
        <v>75</v>
      </c>
      <c r="G390" s="18" t="s">
        <v>773</v>
      </c>
      <c r="H390" s="18" t="s">
        <v>1110</v>
      </c>
      <c r="I390" s="18" t="s">
        <v>74</v>
      </c>
      <c r="J390" s="15">
        <v>12</v>
      </c>
      <c r="K390" s="18">
        <v>73159.8</v>
      </c>
      <c r="L390" s="49"/>
      <c r="M390" s="2">
        <v>132</v>
      </c>
    </row>
    <row r="391" spans="1:13" ht="18" customHeight="1">
      <c r="A391" s="18">
        <v>388</v>
      </c>
      <c r="B391" s="18" t="s">
        <v>905</v>
      </c>
      <c r="C391" s="18" t="s">
        <v>953</v>
      </c>
      <c r="D391" s="18" t="s">
        <v>1115</v>
      </c>
      <c r="E391" s="20" t="s">
        <v>746</v>
      </c>
      <c r="F391" s="18" t="s">
        <v>77</v>
      </c>
      <c r="G391" s="18" t="s">
        <v>773</v>
      </c>
      <c r="H391" s="18" t="s">
        <v>1110</v>
      </c>
      <c r="I391" s="18" t="s">
        <v>74</v>
      </c>
      <c r="J391" s="15">
        <v>12</v>
      </c>
      <c r="K391" s="18">
        <v>30622.7</v>
      </c>
      <c r="L391" s="49"/>
      <c r="M391" s="2">
        <v>133</v>
      </c>
    </row>
    <row r="392" spans="1:13" ht="18" customHeight="1">
      <c r="A392" s="18">
        <v>389</v>
      </c>
      <c r="B392" s="18" t="s">
        <v>125</v>
      </c>
      <c r="C392" s="18" t="s">
        <v>631</v>
      </c>
      <c r="D392" s="18" t="s">
        <v>632</v>
      </c>
      <c r="E392" s="20" t="s">
        <v>746</v>
      </c>
      <c r="F392" s="18" t="s">
        <v>71</v>
      </c>
      <c r="G392" s="18" t="s">
        <v>773</v>
      </c>
      <c r="H392" s="18" t="s">
        <v>1110</v>
      </c>
      <c r="I392" s="18" t="s">
        <v>74</v>
      </c>
      <c r="J392" s="15">
        <v>12</v>
      </c>
      <c r="K392" s="18">
        <v>78850</v>
      </c>
      <c r="L392" s="49"/>
      <c r="M392" s="2">
        <v>134</v>
      </c>
    </row>
    <row r="393" spans="1:13" ht="18" customHeight="1">
      <c r="A393" s="18">
        <v>390</v>
      </c>
      <c r="B393" s="18" t="s">
        <v>637</v>
      </c>
      <c r="C393" s="18" t="s">
        <v>631</v>
      </c>
      <c r="D393" s="18" t="s">
        <v>632</v>
      </c>
      <c r="E393" s="20" t="s">
        <v>746</v>
      </c>
      <c r="F393" s="18" t="s">
        <v>71</v>
      </c>
      <c r="G393" s="18" t="s">
        <v>773</v>
      </c>
      <c r="H393" s="18" t="s">
        <v>1110</v>
      </c>
      <c r="I393" s="18" t="s">
        <v>74</v>
      </c>
      <c r="J393" s="15">
        <v>12</v>
      </c>
      <c r="K393" s="18">
        <v>50831.2</v>
      </c>
      <c r="L393" s="49"/>
      <c r="M393" s="2">
        <v>135</v>
      </c>
    </row>
    <row r="394" spans="1:13" ht="18" customHeight="1">
      <c r="A394" s="18">
        <v>391</v>
      </c>
      <c r="B394" s="18" t="s">
        <v>126</v>
      </c>
      <c r="C394" s="18" t="s">
        <v>953</v>
      </c>
      <c r="D394" s="18" t="s">
        <v>1118</v>
      </c>
      <c r="E394" s="20" t="s">
        <v>749</v>
      </c>
      <c r="F394" s="18" t="s">
        <v>79</v>
      </c>
      <c r="G394" s="18" t="s">
        <v>773</v>
      </c>
      <c r="H394" s="18" t="s">
        <v>1110</v>
      </c>
      <c r="I394" s="18" t="s">
        <v>74</v>
      </c>
      <c r="J394" s="15">
        <v>12</v>
      </c>
      <c r="K394" s="18">
        <v>40041.6</v>
      </c>
      <c r="L394" s="49"/>
      <c r="M394" s="2">
        <v>136</v>
      </c>
    </row>
    <row r="395" spans="1:13" ht="18" customHeight="1">
      <c r="A395" s="18">
        <v>392</v>
      </c>
      <c r="B395" s="18" t="s">
        <v>644</v>
      </c>
      <c r="C395" s="18" t="s">
        <v>631</v>
      </c>
      <c r="D395" s="18" t="s">
        <v>632</v>
      </c>
      <c r="E395" s="20" t="s">
        <v>746</v>
      </c>
      <c r="F395" s="18" t="s">
        <v>71</v>
      </c>
      <c r="G395" s="18" t="s">
        <v>773</v>
      </c>
      <c r="H395" s="18" t="s">
        <v>1110</v>
      </c>
      <c r="I395" s="18" t="s">
        <v>74</v>
      </c>
      <c r="J395" s="15">
        <v>12</v>
      </c>
      <c r="K395" s="18">
        <v>56681.4</v>
      </c>
      <c r="L395" s="49"/>
      <c r="M395" s="2">
        <v>137</v>
      </c>
    </row>
    <row r="396" spans="1:13" ht="18" customHeight="1">
      <c r="A396" s="18">
        <v>393</v>
      </c>
      <c r="B396" s="18" t="s">
        <v>886</v>
      </c>
      <c r="C396" s="18" t="s">
        <v>953</v>
      </c>
      <c r="D396" s="18" t="s">
        <v>1118</v>
      </c>
      <c r="E396" s="20" t="s">
        <v>749</v>
      </c>
      <c r="F396" s="18" t="s">
        <v>79</v>
      </c>
      <c r="G396" s="18" t="s">
        <v>773</v>
      </c>
      <c r="H396" s="18" t="s">
        <v>1110</v>
      </c>
      <c r="I396" s="18" t="s">
        <v>74</v>
      </c>
      <c r="J396" s="15">
        <v>12</v>
      </c>
      <c r="K396" s="18">
        <v>71372.3</v>
      </c>
      <c r="L396" s="49"/>
      <c r="M396" s="2">
        <v>138</v>
      </c>
    </row>
    <row r="397" spans="1:13" ht="18" customHeight="1">
      <c r="A397" s="18">
        <v>394</v>
      </c>
      <c r="B397" s="18" t="s">
        <v>1152</v>
      </c>
      <c r="C397" s="18" t="s">
        <v>953</v>
      </c>
      <c r="D397" s="18" t="s">
        <v>1109</v>
      </c>
      <c r="E397" s="20" t="s">
        <v>746</v>
      </c>
      <c r="F397" s="18" t="s">
        <v>71</v>
      </c>
      <c r="G397" s="18" t="s">
        <v>773</v>
      </c>
      <c r="H397" s="18" t="s">
        <v>1110</v>
      </c>
      <c r="I397" s="18" t="s">
        <v>74</v>
      </c>
      <c r="J397" s="15">
        <v>12</v>
      </c>
      <c r="K397" s="18">
        <v>44621.4</v>
      </c>
      <c r="L397" s="49"/>
      <c r="M397" s="2">
        <v>139</v>
      </c>
    </row>
    <row r="398" spans="1:13" ht="18" customHeight="1">
      <c r="A398" s="18">
        <v>395</v>
      </c>
      <c r="B398" s="18" t="s">
        <v>127</v>
      </c>
      <c r="C398" s="18" t="s">
        <v>953</v>
      </c>
      <c r="D398" s="18" t="s">
        <v>1109</v>
      </c>
      <c r="E398" s="20" t="s">
        <v>746</v>
      </c>
      <c r="F398" s="18" t="s">
        <v>71</v>
      </c>
      <c r="G398" s="18" t="s">
        <v>773</v>
      </c>
      <c r="H398" s="18" t="s">
        <v>1110</v>
      </c>
      <c r="I398" s="18" t="s">
        <v>74</v>
      </c>
      <c r="J398" s="15">
        <v>12</v>
      </c>
      <c r="K398" s="18">
        <v>48879</v>
      </c>
      <c r="L398" s="49"/>
      <c r="M398" s="2">
        <v>140</v>
      </c>
    </row>
    <row r="399" spans="1:13" ht="18" customHeight="1">
      <c r="A399" s="18">
        <v>396</v>
      </c>
      <c r="B399" s="18" t="s">
        <v>1139</v>
      </c>
      <c r="C399" s="18" t="s">
        <v>953</v>
      </c>
      <c r="D399" s="18" t="s">
        <v>1112</v>
      </c>
      <c r="E399" s="20" t="s">
        <v>749</v>
      </c>
      <c r="F399" s="18" t="s">
        <v>75</v>
      </c>
      <c r="G399" s="18" t="s">
        <v>773</v>
      </c>
      <c r="H399" s="18" t="s">
        <v>1110</v>
      </c>
      <c r="I399" s="18" t="s">
        <v>74</v>
      </c>
      <c r="J399" s="15">
        <v>12</v>
      </c>
      <c r="K399" s="18">
        <v>79115.2</v>
      </c>
      <c r="L399" s="49"/>
      <c r="M399" s="2">
        <v>141</v>
      </c>
    </row>
    <row r="400" spans="1:13" ht="18" customHeight="1">
      <c r="A400" s="18">
        <v>397</v>
      </c>
      <c r="B400" s="18" t="s">
        <v>893</v>
      </c>
      <c r="C400" s="18" t="s">
        <v>953</v>
      </c>
      <c r="D400" s="18" t="s">
        <v>1118</v>
      </c>
      <c r="E400" s="20" t="s">
        <v>749</v>
      </c>
      <c r="F400" s="18" t="s">
        <v>79</v>
      </c>
      <c r="G400" s="18" t="s">
        <v>773</v>
      </c>
      <c r="H400" s="18" t="s">
        <v>1110</v>
      </c>
      <c r="I400" s="18" t="s">
        <v>74</v>
      </c>
      <c r="J400" s="15">
        <v>12</v>
      </c>
      <c r="K400" s="18">
        <v>72202.7</v>
      </c>
      <c r="L400" s="49"/>
      <c r="M400" s="2">
        <v>142</v>
      </c>
    </row>
    <row r="401" spans="1:13" ht="18" customHeight="1">
      <c r="A401" s="18">
        <v>398</v>
      </c>
      <c r="B401" s="18" t="s">
        <v>128</v>
      </c>
      <c r="C401" s="18" t="s">
        <v>953</v>
      </c>
      <c r="D401" s="18" t="s">
        <v>1112</v>
      </c>
      <c r="E401" s="20" t="s">
        <v>749</v>
      </c>
      <c r="F401" s="18" t="s">
        <v>75</v>
      </c>
      <c r="G401" s="18" t="s">
        <v>773</v>
      </c>
      <c r="H401" s="18" t="s">
        <v>1110</v>
      </c>
      <c r="I401" s="18" t="s">
        <v>74</v>
      </c>
      <c r="J401" s="15">
        <v>12</v>
      </c>
      <c r="K401" s="18">
        <v>112923.2</v>
      </c>
      <c r="L401" s="49"/>
      <c r="M401" s="2">
        <v>143</v>
      </c>
    </row>
    <row r="402" spans="1:13" ht="18" customHeight="1">
      <c r="A402" s="18">
        <v>399</v>
      </c>
      <c r="B402" s="18" t="s">
        <v>647</v>
      </c>
      <c r="C402" s="18" t="s">
        <v>631</v>
      </c>
      <c r="D402" s="18" t="s">
        <v>632</v>
      </c>
      <c r="E402" s="20" t="s">
        <v>746</v>
      </c>
      <c r="F402" s="18" t="s">
        <v>71</v>
      </c>
      <c r="G402" s="18" t="s">
        <v>773</v>
      </c>
      <c r="H402" s="18" t="s">
        <v>1110</v>
      </c>
      <c r="I402" s="18" t="s">
        <v>74</v>
      </c>
      <c r="J402" s="15">
        <v>12</v>
      </c>
      <c r="K402" s="18">
        <v>65015.3</v>
      </c>
      <c r="L402" s="49"/>
      <c r="M402" s="2">
        <v>144</v>
      </c>
    </row>
    <row r="403" spans="1:13" ht="18" customHeight="1">
      <c r="A403" s="18">
        <v>400</v>
      </c>
      <c r="B403" s="18" t="s">
        <v>1135</v>
      </c>
      <c r="C403" s="18" t="s">
        <v>953</v>
      </c>
      <c r="D403" s="18" t="s">
        <v>1112</v>
      </c>
      <c r="E403" s="20" t="s">
        <v>749</v>
      </c>
      <c r="F403" s="18" t="s">
        <v>75</v>
      </c>
      <c r="G403" s="18" t="s">
        <v>773</v>
      </c>
      <c r="H403" s="18" t="s">
        <v>1110</v>
      </c>
      <c r="I403" s="18" t="s">
        <v>74</v>
      </c>
      <c r="J403" s="15">
        <v>12</v>
      </c>
      <c r="K403" s="18">
        <v>76180.8</v>
      </c>
      <c r="L403" s="49"/>
      <c r="M403" s="2">
        <v>145</v>
      </c>
    </row>
    <row r="404" spans="1:13" ht="18" customHeight="1">
      <c r="A404" s="18">
        <v>401</v>
      </c>
      <c r="B404" s="18" t="s">
        <v>1146</v>
      </c>
      <c r="C404" s="18" t="s">
        <v>953</v>
      </c>
      <c r="D404" s="18" t="s">
        <v>1113</v>
      </c>
      <c r="E404" s="20" t="s">
        <v>746</v>
      </c>
      <c r="F404" s="18" t="s">
        <v>73</v>
      </c>
      <c r="G404" s="18" t="s">
        <v>773</v>
      </c>
      <c r="H404" s="18" t="s">
        <v>1110</v>
      </c>
      <c r="I404" s="18" t="s">
        <v>74</v>
      </c>
      <c r="J404" s="15">
        <v>12</v>
      </c>
      <c r="K404" s="18">
        <v>47223.9</v>
      </c>
      <c r="L404" s="49"/>
      <c r="M404" s="2">
        <v>146</v>
      </c>
    </row>
    <row r="405" spans="1:13" ht="18" customHeight="1">
      <c r="A405" s="18">
        <v>402</v>
      </c>
      <c r="B405" s="18" t="s">
        <v>129</v>
      </c>
      <c r="C405" s="18" t="s">
        <v>953</v>
      </c>
      <c r="D405" s="18" t="s">
        <v>1115</v>
      </c>
      <c r="E405" s="20" t="s">
        <v>746</v>
      </c>
      <c r="F405" s="18" t="s">
        <v>77</v>
      </c>
      <c r="G405" s="18" t="s">
        <v>773</v>
      </c>
      <c r="H405" s="18" t="s">
        <v>1110</v>
      </c>
      <c r="I405" s="18" t="s">
        <v>74</v>
      </c>
      <c r="J405" s="15">
        <v>12</v>
      </c>
      <c r="K405" s="18">
        <v>31059.2</v>
      </c>
      <c r="L405" s="49"/>
      <c r="M405" s="2">
        <v>147</v>
      </c>
    </row>
    <row r="406" spans="1:13" ht="18" customHeight="1">
      <c r="A406" s="18">
        <v>403</v>
      </c>
      <c r="B406" s="18" t="s">
        <v>1144</v>
      </c>
      <c r="C406" s="18" t="s">
        <v>953</v>
      </c>
      <c r="D406" s="18" t="s">
        <v>1112</v>
      </c>
      <c r="E406" s="20" t="s">
        <v>749</v>
      </c>
      <c r="F406" s="18" t="s">
        <v>75</v>
      </c>
      <c r="G406" s="18" t="s">
        <v>773</v>
      </c>
      <c r="H406" s="18" t="s">
        <v>1110</v>
      </c>
      <c r="I406" s="18" t="s">
        <v>74</v>
      </c>
      <c r="J406" s="15">
        <v>12</v>
      </c>
      <c r="K406" s="18">
        <v>54796</v>
      </c>
      <c r="L406" s="49"/>
      <c r="M406" s="2">
        <v>148</v>
      </c>
    </row>
    <row r="407" spans="1:13" ht="18" customHeight="1">
      <c r="A407" s="18">
        <v>404</v>
      </c>
      <c r="B407" s="18" t="s">
        <v>1140</v>
      </c>
      <c r="C407" s="18" t="s">
        <v>953</v>
      </c>
      <c r="D407" s="18" t="s">
        <v>1109</v>
      </c>
      <c r="E407" s="20" t="s">
        <v>746</v>
      </c>
      <c r="F407" s="18" t="s">
        <v>71</v>
      </c>
      <c r="G407" s="18" t="s">
        <v>773</v>
      </c>
      <c r="H407" s="18" t="s">
        <v>1110</v>
      </c>
      <c r="I407" s="18" t="s">
        <v>74</v>
      </c>
      <c r="J407" s="15">
        <v>12</v>
      </c>
      <c r="K407" s="18">
        <v>41794.3</v>
      </c>
      <c r="L407" s="49"/>
      <c r="M407" s="2">
        <v>149</v>
      </c>
    </row>
    <row r="408" spans="1:13" ht="18" customHeight="1">
      <c r="A408" s="18">
        <v>405</v>
      </c>
      <c r="B408" s="18" t="s">
        <v>897</v>
      </c>
      <c r="C408" s="18" t="s">
        <v>953</v>
      </c>
      <c r="D408" s="18" t="s">
        <v>1118</v>
      </c>
      <c r="E408" s="20" t="s">
        <v>749</v>
      </c>
      <c r="F408" s="18" t="s">
        <v>79</v>
      </c>
      <c r="G408" s="18" t="s">
        <v>773</v>
      </c>
      <c r="H408" s="18" t="s">
        <v>1110</v>
      </c>
      <c r="I408" s="18" t="s">
        <v>74</v>
      </c>
      <c r="J408" s="15">
        <v>12</v>
      </c>
      <c r="K408" s="18">
        <v>40647.7</v>
      </c>
      <c r="L408" s="49"/>
      <c r="M408" s="2">
        <v>150</v>
      </c>
    </row>
    <row r="409" spans="1:13" ht="18" customHeight="1">
      <c r="A409" s="18">
        <v>406</v>
      </c>
      <c r="B409" s="18" t="s">
        <v>903</v>
      </c>
      <c r="C409" s="18" t="s">
        <v>953</v>
      </c>
      <c r="D409" s="18" t="s">
        <v>1115</v>
      </c>
      <c r="E409" s="20" t="s">
        <v>746</v>
      </c>
      <c r="F409" s="18" t="s">
        <v>77</v>
      </c>
      <c r="G409" s="18" t="s">
        <v>773</v>
      </c>
      <c r="H409" s="18" t="s">
        <v>1110</v>
      </c>
      <c r="I409" s="18" t="s">
        <v>74</v>
      </c>
      <c r="J409" s="15">
        <v>12</v>
      </c>
      <c r="K409" s="18">
        <v>49772.4</v>
      </c>
      <c r="L409" s="49"/>
      <c r="M409" s="2">
        <v>151</v>
      </c>
    </row>
    <row r="410" spans="1:13" ht="18" customHeight="1">
      <c r="A410" s="18">
        <v>407</v>
      </c>
      <c r="B410" s="18" t="s">
        <v>1157</v>
      </c>
      <c r="C410" s="18" t="s">
        <v>953</v>
      </c>
      <c r="D410" s="18" t="s">
        <v>1112</v>
      </c>
      <c r="E410" s="20" t="s">
        <v>746</v>
      </c>
      <c r="F410" s="18" t="s">
        <v>71</v>
      </c>
      <c r="G410" s="18" t="s">
        <v>773</v>
      </c>
      <c r="H410" s="18" t="s">
        <v>1110</v>
      </c>
      <c r="I410" s="18" t="s">
        <v>74</v>
      </c>
      <c r="J410" s="15">
        <v>12</v>
      </c>
      <c r="K410" s="18">
        <v>41457</v>
      </c>
      <c r="L410" s="49"/>
      <c r="M410" s="2">
        <v>152</v>
      </c>
    </row>
    <row r="411" spans="1:13" ht="18" customHeight="1">
      <c r="A411" s="18">
        <v>408</v>
      </c>
      <c r="B411" s="18" t="s">
        <v>1156</v>
      </c>
      <c r="C411" s="18" t="s">
        <v>953</v>
      </c>
      <c r="D411" s="18" t="s">
        <v>1112</v>
      </c>
      <c r="E411" s="20" t="s">
        <v>749</v>
      </c>
      <c r="F411" s="18" t="s">
        <v>75</v>
      </c>
      <c r="G411" s="18" t="s">
        <v>773</v>
      </c>
      <c r="H411" s="18" t="s">
        <v>1110</v>
      </c>
      <c r="I411" s="18" t="s">
        <v>74</v>
      </c>
      <c r="J411" s="15">
        <v>12</v>
      </c>
      <c r="K411" s="18">
        <v>79732.6</v>
      </c>
      <c r="L411" s="49"/>
      <c r="M411" s="2">
        <v>153</v>
      </c>
    </row>
    <row r="412" spans="1:13" ht="18" customHeight="1">
      <c r="A412" s="18">
        <v>409</v>
      </c>
      <c r="B412" s="18" t="s">
        <v>895</v>
      </c>
      <c r="C412" s="18" t="s">
        <v>953</v>
      </c>
      <c r="D412" s="18" t="s">
        <v>1118</v>
      </c>
      <c r="E412" s="20" t="s">
        <v>749</v>
      </c>
      <c r="F412" s="18" t="s">
        <v>79</v>
      </c>
      <c r="G412" s="18" t="s">
        <v>773</v>
      </c>
      <c r="H412" s="18" t="s">
        <v>1110</v>
      </c>
      <c r="I412" s="18" t="s">
        <v>74</v>
      </c>
      <c r="J412" s="15">
        <v>12</v>
      </c>
      <c r="K412" s="18">
        <v>71983.8</v>
      </c>
      <c r="L412" s="49"/>
      <c r="M412" s="2">
        <v>154</v>
      </c>
    </row>
    <row r="413" spans="1:13" ht="18" customHeight="1">
      <c r="A413" s="18">
        <v>410</v>
      </c>
      <c r="B413" s="18" t="s">
        <v>45</v>
      </c>
      <c r="C413" s="18" t="s">
        <v>631</v>
      </c>
      <c r="D413" s="18" t="s">
        <v>38</v>
      </c>
      <c r="E413" s="20" t="s">
        <v>746</v>
      </c>
      <c r="F413" s="18" t="s">
        <v>71</v>
      </c>
      <c r="G413" s="18" t="s">
        <v>800</v>
      </c>
      <c r="H413" s="18" t="s">
        <v>38</v>
      </c>
      <c r="I413" s="18" t="s">
        <v>72</v>
      </c>
      <c r="J413" s="15">
        <v>5</v>
      </c>
      <c r="K413" s="18">
        <v>29375</v>
      </c>
      <c r="L413" s="49"/>
      <c r="M413" s="2">
        <v>155</v>
      </c>
    </row>
    <row r="414" spans="1:13" ht="18" customHeight="1">
      <c r="A414" s="18">
        <v>411</v>
      </c>
      <c r="B414" s="18" t="s">
        <v>1151</v>
      </c>
      <c r="C414" s="18" t="s">
        <v>953</v>
      </c>
      <c r="D414" s="18" t="s">
        <v>1113</v>
      </c>
      <c r="E414" s="20" t="s">
        <v>749</v>
      </c>
      <c r="F414" s="18" t="s">
        <v>75</v>
      </c>
      <c r="G414" s="18" t="s">
        <v>773</v>
      </c>
      <c r="H414" s="18" t="s">
        <v>1110</v>
      </c>
      <c r="I414" s="18" t="s">
        <v>74</v>
      </c>
      <c r="J414" s="15">
        <v>12</v>
      </c>
      <c r="K414" s="18">
        <v>57686.3</v>
      </c>
      <c r="L414" s="49"/>
      <c r="M414" s="2">
        <v>156</v>
      </c>
    </row>
    <row r="415" spans="1:13" ht="18" customHeight="1">
      <c r="A415" s="18">
        <v>412</v>
      </c>
      <c r="B415" s="18" t="s">
        <v>904</v>
      </c>
      <c r="C415" s="18" t="s">
        <v>953</v>
      </c>
      <c r="D415" s="18" t="s">
        <v>1115</v>
      </c>
      <c r="E415" s="20" t="s">
        <v>746</v>
      </c>
      <c r="F415" s="18" t="s">
        <v>77</v>
      </c>
      <c r="G415" s="18" t="s">
        <v>773</v>
      </c>
      <c r="H415" s="18" t="s">
        <v>1110</v>
      </c>
      <c r="I415" s="18" t="s">
        <v>74</v>
      </c>
      <c r="J415" s="15">
        <v>12</v>
      </c>
      <c r="K415" s="18">
        <v>48692.1</v>
      </c>
      <c r="L415" s="49"/>
      <c r="M415" s="2">
        <v>157</v>
      </c>
    </row>
    <row r="416" spans="1:13" ht="18" customHeight="1">
      <c r="A416" s="18">
        <v>413</v>
      </c>
      <c r="B416" s="18" t="s">
        <v>41</v>
      </c>
      <c r="C416" s="18" t="s">
        <v>631</v>
      </c>
      <c r="D416" s="18" t="s">
        <v>38</v>
      </c>
      <c r="E416" s="20" t="s">
        <v>746</v>
      </c>
      <c r="F416" s="18" t="s">
        <v>71</v>
      </c>
      <c r="G416" s="18" t="s">
        <v>800</v>
      </c>
      <c r="H416" s="18" t="s">
        <v>38</v>
      </c>
      <c r="I416" s="18" t="s">
        <v>72</v>
      </c>
      <c r="J416" s="15">
        <v>5</v>
      </c>
      <c r="K416" s="18">
        <v>30409</v>
      </c>
      <c r="L416" s="49"/>
      <c r="M416" s="2">
        <v>158</v>
      </c>
    </row>
    <row r="417" spans="1:13" ht="18" customHeight="1">
      <c r="A417" s="18">
        <v>414</v>
      </c>
      <c r="B417" s="18" t="s">
        <v>896</v>
      </c>
      <c r="C417" s="18" t="s">
        <v>953</v>
      </c>
      <c r="D417" s="18" t="s">
        <v>1118</v>
      </c>
      <c r="E417" s="20" t="s">
        <v>749</v>
      </c>
      <c r="F417" s="18" t="s">
        <v>79</v>
      </c>
      <c r="G417" s="18" t="s">
        <v>773</v>
      </c>
      <c r="H417" s="18" t="s">
        <v>1110</v>
      </c>
      <c r="I417" s="18" t="s">
        <v>74</v>
      </c>
      <c r="J417" s="15">
        <v>12</v>
      </c>
      <c r="K417" s="18">
        <v>71501.8</v>
      </c>
      <c r="L417" s="49"/>
      <c r="M417" s="2">
        <v>159</v>
      </c>
    </row>
    <row r="418" spans="1:13" ht="18" customHeight="1">
      <c r="A418" s="18">
        <v>415</v>
      </c>
      <c r="B418" s="18" t="s">
        <v>1114</v>
      </c>
      <c r="C418" s="18" t="s">
        <v>953</v>
      </c>
      <c r="D418" s="18" t="s">
        <v>1109</v>
      </c>
      <c r="E418" s="20" t="s">
        <v>746</v>
      </c>
      <c r="F418" s="18" t="s">
        <v>71</v>
      </c>
      <c r="G418" s="18" t="s">
        <v>773</v>
      </c>
      <c r="H418" s="18" t="s">
        <v>1110</v>
      </c>
      <c r="I418" s="18" t="s">
        <v>74</v>
      </c>
      <c r="J418" s="15">
        <v>12</v>
      </c>
      <c r="K418" s="18">
        <v>52595.8</v>
      </c>
      <c r="L418" s="49"/>
      <c r="M418" s="2">
        <v>160</v>
      </c>
    </row>
    <row r="419" spans="1:13" ht="18" customHeight="1">
      <c r="A419" s="18">
        <v>416</v>
      </c>
      <c r="B419" s="18" t="s">
        <v>130</v>
      </c>
      <c r="C419" s="18" t="s">
        <v>953</v>
      </c>
      <c r="D419" s="18" t="s">
        <v>1113</v>
      </c>
      <c r="E419" s="20" t="s">
        <v>746</v>
      </c>
      <c r="F419" s="18" t="s">
        <v>73</v>
      </c>
      <c r="G419" s="18" t="s">
        <v>773</v>
      </c>
      <c r="H419" s="18" t="s">
        <v>1110</v>
      </c>
      <c r="I419" s="18" t="s">
        <v>74</v>
      </c>
      <c r="J419" s="15">
        <v>12</v>
      </c>
      <c r="K419" s="18">
        <v>46930.9</v>
      </c>
      <c r="L419" s="49"/>
      <c r="M419" s="2">
        <v>161</v>
      </c>
    </row>
    <row r="420" spans="1:13" ht="18" customHeight="1">
      <c r="A420" s="18">
        <v>417</v>
      </c>
      <c r="B420" s="18" t="s">
        <v>1111</v>
      </c>
      <c r="C420" s="18" t="s">
        <v>953</v>
      </c>
      <c r="D420" s="18" t="s">
        <v>1112</v>
      </c>
      <c r="E420" s="20" t="s">
        <v>746</v>
      </c>
      <c r="F420" s="18" t="s">
        <v>71</v>
      </c>
      <c r="G420" s="18" t="s">
        <v>773</v>
      </c>
      <c r="H420" s="18" t="s">
        <v>1110</v>
      </c>
      <c r="I420" s="18" t="s">
        <v>74</v>
      </c>
      <c r="J420" s="15">
        <v>12</v>
      </c>
      <c r="K420" s="18">
        <v>45396</v>
      </c>
      <c r="L420" s="49"/>
      <c r="M420" s="2">
        <v>162</v>
      </c>
    </row>
    <row r="421" spans="1:13" ht="18" customHeight="1">
      <c r="A421" s="18">
        <v>418</v>
      </c>
      <c r="B421" s="18" t="s">
        <v>1138</v>
      </c>
      <c r="C421" s="18" t="s">
        <v>953</v>
      </c>
      <c r="D421" s="18" t="s">
        <v>1112</v>
      </c>
      <c r="E421" s="20" t="s">
        <v>749</v>
      </c>
      <c r="F421" s="18" t="s">
        <v>75</v>
      </c>
      <c r="G421" s="18" t="s">
        <v>773</v>
      </c>
      <c r="H421" s="18" t="s">
        <v>1110</v>
      </c>
      <c r="I421" s="18" t="s">
        <v>74</v>
      </c>
      <c r="J421" s="15">
        <v>12</v>
      </c>
      <c r="K421" s="18">
        <v>55887.6</v>
      </c>
      <c r="L421" s="49"/>
      <c r="M421" s="2">
        <v>163</v>
      </c>
    </row>
    <row r="422" spans="1:13" ht="18" customHeight="1">
      <c r="A422" s="18">
        <v>419</v>
      </c>
      <c r="B422" s="18" t="s">
        <v>131</v>
      </c>
      <c r="C422" s="18" t="s">
        <v>953</v>
      </c>
      <c r="D422" s="18" t="s">
        <v>1113</v>
      </c>
      <c r="E422" s="20" t="s">
        <v>749</v>
      </c>
      <c r="F422" s="18" t="s">
        <v>75</v>
      </c>
      <c r="G422" s="18" t="s">
        <v>773</v>
      </c>
      <c r="H422" s="18" t="s">
        <v>1110</v>
      </c>
      <c r="I422" s="18" t="s">
        <v>74</v>
      </c>
      <c r="J422" s="15">
        <v>12</v>
      </c>
      <c r="K422" s="18">
        <v>112816.4</v>
      </c>
      <c r="L422" s="49"/>
      <c r="M422" s="2">
        <v>164</v>
      </c>
    </row>
    <row r="423" spans="1:13" ht="18" customHeight="1">
      <c r="A423" s="18">
        <v>420</v>
      </c>
      <c r="B423" s="18" t="s">
        <v>1136</v>
      </c>
      <c r="C423" s="18" t="s">
        <v>953</v>
      </c>
      <c r="D423" s="18" t="s">
        <v>1112</v>
      </c>
      <c r="E423" s="20" t="s">
        <v>749</v>
      </c>
      <c r="F423" s="18" t="s">
        <v>75</v>
      </c>
      <c r="G423" s="18" t="s">
        <v>773</v>
      </c>
      <c r="H423" s="18" t="s">
        <v>1110</v>
      </c>
      <c r="I423" s="18" t="s">
        <v>74</v>
      </c>
      <c r="J423" s="15">
        <v>12</v>
      </c>
      <c r="K423" s="18">
        <v>68139.6</v>
      </c>
      <c r="L423" s="49"/>
      <c r="M423" s="2">
        <v>165</v>
      </c>
    </row>
    <row r="424" spans="1:13" ht="18" customHeight="1">
      <c r="A424" s="18">
        <v>421</v>
      </c>
      <c r="B424" s="18" t="s">
        <v>1134</v>
      </c>
      <c r="C424" s="18" t="s">
        <v>953</v>
      </c>
      <c r="D424" s="18" t="s">
        <v>1109</v>
      </c>
      <c r="E424" s="20" t="s">
        <v>746</v>
      </c>
      <c r="F424" s="18" t="s">
        <v>71</v>
      </c>
      <c r="G424" s="18" t="s">
        <v>773</v>
      </c>
      <c r="H424" s="18" t="s">
        <v>1110</v>
      </c>
      <c r="I424" s="18" t="s">
        <v>74</v>
      </c>
      <c r="J424" s="15">
        <v>12</v>
      </c>
      <c r="K424" s="18">
        <v>63300.2</v>
      </c>
      <c r="L424" s="49"/>
      <c r="M424" s="2">
        <v>166</v>
      </c>
    </row>
    <row r="425" spans="1:13" ht="18" customHeight="1">
      <c r="A425" s="18">
        <v>422</v>
      </c>
      <c r="B425" s="18" t="s">
        <v>1119</v>
      </c>
      <c r="C425" s="18" t="s">
        <v>953</v>
      </c>
      <c r="D425" s="18" t="s">
        <v>1109</v>
      </c>
      <c r="E425" s="20" t="s">
        <v>746</v>
      </c>
      <c r="F425" s="18" t="s">
        <v>71</v>
      </c>
      <c r="G425" s="18" t="s">
        <v>773</v>
      </c>
      <c r="H425" s="18" t="s">
        <v>1110</v>
      </c>
      <c r="I425" s="18" t="s">
        <v>74</v>
      </c>
      <c r="J425" s="15">
        <v>12</v>
      </c>
      <c r="K425" s="18">
        <v>44147.2</v>
      </c>
      <c r="L425" s="49"/>
      <c r="M425" s="2">
        <v>167</v>
      </c>
    </row>
    <row r="426" spans="1:13" ht="18" customHeight="1">
      <c r="A426" s="18">
        <v>423</v>
      </c>
      <c r="B426" s="18" t="s">
        <v>132</v>
      </c>
      <c r="C426" s="18" t="s">
        <v>953</v>
      </c>
      <c r="D426" s="18" t="s">
        <v>1109</v>
      </c>
      <c r="E426" s="20" t="s">
        <v>746</v>
      </c>
      <c r="F426" s="18" t="s">
        <v>71</v>
      </c>
      <c r="G426" s="18" t="s">
        <v>773</v>
      </c>
      <c r="H426" s="18" t="s">
        <v>1110</v>
      </c>
      <c r="I426" s="18" t="s">
        <v>74</v>
      </c>
      <c r="J426" s="15">
        <v>12</v>
      </c>
      <c r="K426" s="18">
        <v>45028.6</v>
      </c>
      <c r="L426" s="49"/>
      <c r="M426" s="2">
        <v>168</v>
      </c>
    </row>
    <row r="427" spans="1:13" ht="18" customHeight="1">
      <c r="A427" s="18">
        <v>424</v>
      </c>
      <c r="B427" s="18" t="s">
        <v>1147</v>
      </c>
      <c r="C427" s="18" t="s">
        <v>953</v>
      </c>
      <c r="D427" s="18" t="s">
        <v>1113</v>
      </c>
      <c r="E427" s="20" t="s">
        <v>749</v>
      </c>
      <c r="F427" s="18" t="s">
        <v>75</v>
      </c>
      <c r="G427" s="18" t="s">
        <v>773</v>
      </c>
      <c r="H427" s="18" t="s">
        <v>1110</v>
      </c>
      <c r="I427" s="18" t="s">
        <v>74</v>
      </c>
      <c r="J427" s="15">
        <v>12</v>
      </c>
      <c r="K427" s="18">
        <v>73883.8</v>
      </c>
      <c r="L427" s="49"/>
      <c r="M427" s="2">
        <v>169</v>
      </c>
    </row>
    <row r="428" spans="1:13" ht="18" customHeight="1">
      <c r="A428" s="18">
        <v>425</v>
      </c>
      <c r="B428" s="18" t="s">
        <v>633</v>
      </c>
      <c r="C428" s="18" t="s">
        <v>631</v>
      </c>
      <c r="D428" s="18" t="s">
        <v>632</v>
      </c>
      <c r="E428" s="20" t="s">
        <v>746</v>
      </c>
      <c r="F428" s="18" t="s">
        <v>71</v>
      </c>
      <c r="G428" s="18" t="s">
        <v>773</v>
      </c>
      <c r="H428" s="18" t="s">
        <v>1110</v>
      </c>
      <c r="I428" s="18" t="s">
        <v>74</v>
      </c>
      <c r="J428" s="15">
        <v>12</v>
      </c>
      <c r="K428" s="18">
        <v>62223.4</v>
      </c>
      <c r="L428" s="49"/>
      <c r="M428" s="2">
        <v>170</v>
      </c>
    </row>
    <row r="429" spans="1:13" ht="18" customHeight="1">
      <c r="A429" s="18">
        <v>426</v>
      </c>
      <c r="B429" s="18" t="s">
        <v>1145</v>
      </c>
      <c r="C429" s="18" t="s">
        <v>953</v>
      </c>
      <c r="D429" s="18" t="s">
        <v>1113</v>
      </c>
      <c r="E429" s="20" t="s">
        <v>746</v>
      </c>
      <c r="F429" s="18" t="s">
        <v>73</v>
      </c>
      <c r="G429" s="18" t="s">
        <v>773</v>
      </c>
      <c r="H429" s="18" t="s">
        <v>1110</v>
      </c>
      <c r="I429" s="18" t="s">
        <v>74</v>
      </c>
      <c r="J429" s="15">
        <v>12</v>
      </c>
      <c r="K429" s="18">
        <v>44445.4</v>
      </c>
      <c r="L429" s="49"/>
      <c r="M429" s="2">
        <v>171</v>
      </c>
    </row>
    <row r="430" spans="1:13" ht="18" customHeight="1">
      <c r="A430" s="18">
        <v>427</v>
      </c>
      <c r="B430" s="18" t="s">
        <v>894</v>
      </c>
      <c r="C430" s="18" t="s">
        <v>953</v>
      </c>
      <c r="D430" s="18" t="s">
        <v>1118</v>
      </c>
      <c r="E430" s="20" t="s">
        <v>749</v>
      </c>
      <c r="F430" s="18" t="s">
        <v>79</v>
      </c>
      <c r="G430" s="18" t="s">
        <v>773</v>
      </c>
      <c r="H430" s="18" t="s">
        <v>1110</v>
      </c>
      <c r="I430" s="18" t="s">
        <v>74</v>
      </c>
      <c r="J430" s="15">
        <v>12</v>
      </c>
      <c r="K430" s="18">
        <v>72059.1</v>
      </c>
      <c r="L430" s="49"/>
      <c r="M430" s="2">
        <v>172</v>
      </c>
    </row>
    <row r="431" spans="1:13" ht="18" customHeight="1">
      <c r="A431" s="18">
        <v>428</v>
      </c>
      <c r="B431" s="18" t="s">
        <v>1141</v>
      </c>
      <c r="C431" s="18" t="s">
        <v>953</v>
      </c>
      <c r="D431" s="18" t="s">
        <v>1109</v>
      </c>
      <c r="E431" s="20" t="s">
        <v>746</v>
      </c>
      <c r="F431" s="18" t="s">
        <v>71</v>
      </c>
      <c r="G431" s="18" t="s">
        <v>773</v>
      </c>
      <c r="H431" s="18" t="s">
        <v>1110</v>
      </c>
      <c r="I431" s="18" t="s">
        <v>74</v>
      </c>
      <c r="J431" s="15">
        <v>12</v>
      </c>
      <c r="K431" s="18">
        <v>41390</v>
      </c>
      <c r="L431" s="49"/>
      <c r="M431" s="2">
        <v>173</v>
      </c>
    </row>
    <row r="432" spans="1:13" ht="18" customHeight="1">
      <c r="A432" s="18">
        <v>429</v>
      </c>
      <c r="B432" s="18" t="s">
        <v>1108</v>
      </c>
      <c r="C432" s="18" t="s">
        <v>953</v>
      </c>
      <c r="D432" s="18" t="s">
        <v>1109</v>
      </c>
      <c r="E432" s="20" t="s">
        <v>746</v>
      </c>
      <c r="F432" s="18" t="s">
        <v>71</v>
      </c>
      <c r="G432" s="18" t="s">
        <v>773</v>
      </c>
      <c r="H432" s="18" t="s">
        <v>1110</v>
      </c>
      <c r="I432" s="18" t="s">
        <v>74</v>
      </c>
      <c r="J432" s="15">
        <v>12</v>
      </c>
      <c r="K432" s="18">
        <v>93105.6</v>
      </c>
      <c r="L432" s="49"/>
      <c r="M432" s="2">
        <v>174</v>
      </c>
    </row>
    <row r="433" spans="1:13" ht="18" customHeight="1">
      <c r="A433" s="18">
        <v>430</v>
      </c>
      <c r="B433" s="18" t="s">
        <v>635</v>
      </c>
      <c r="C433" s="18" t="s">
        <v>631</v>
      </c>
      <c r="D433" s="18" t="s">
        <v>632</v>
      </c>
      <c r="E433" s="20" t="s">
        <v>746</v>
      </c>
      <c r="F433" s="18" t="s">
        <v>71</v>
      </c>
      <c r="G433" s="18" t="s">
        <v>773</v>
      </c>
      <c r="H433" s="18" t="s">
        <v>1110</v>
      </c>
      <c r="I433" s="18" t="s">
        <v>74</v>
      </c>
      <c r="J433" s="15">
        <v>12</v>
      </c>
      <c r="K433" s="18">
        <v>64174.7</v>
      </c>
      <c r="L433" s="49"/>
      <c r="M433" s="2">
        <v>175</v>
      </c>
    </row>
    <row r="434" spans="1:13" ht="18" customHeight="1">
      <c r="A434" s="18">
        <v>431</v>
      </c>
      <c r="B434" s="18" t="s">
        <v>133</v>
      </c>
      <c r="C434" s="18" t="s">
        <v>953</v>
      </c>
      <c r="D434" s="18" t="s">
        <v>1118</v>
      </c>
      <c r="E434" s="20" t="s">
        <v>749</v>
      </c>
      <c r="F434" s="18" t="s">
        <v>79</v>
      </c>
      <c r="G434" s="18" t="s">
        <v>773</v>
      </c>
      <c r="H434" s="18" t="s">
        <v>1110</v>
      </c>
      <c r="I434" s="18" t="s">
        <v>74</v>
      </c>
      <c r="J434" s="15">
        <v>12</v>
      </c>
      <c r="K434" s="18">
        <v>40895.9</v>
      </c>
      <c r="L434" s="49"/>
      <c r="M434" s="2">
        <v>176</v>
      </c>
    </row>
    <row r="435" spans="1:13" ht="18" customHeight="1">
      <c r="A435" s="18">
        <v>432</v>
      </c>
      <c r="B435" s="18" t="s">
        <v>623</v>
      </c>
      <c r="C435" s="18" t="s">
        <v>953</v>
      </c>
      <c r="D435" s="18" t="s">
        <v>1113</v>
      </c>
      <c r="E435" s="20" t="s">
        <v>746</v>
      </c>
      <c r="F435" s="18" t="s">
        <v>73</v>
      </c>
      <c r="G435" s="18" t="s">
        <v>773</v>
      </c>
      <c r="H435" s="18" t="s">
        <v>1110</v>
      </c>
      <c r="I435" s="18" t="s">
        <v>74</v>
      </c>
      <c r="J435" s="15">
        <v>12</v>
      </c>
      <c r="K435" s="18">
        <v>54394.4</v>
      </c>
      <c r="L435" s="49"/>
      <c r="M435" s="2">
        <v>177</v>
      </c>
    </row>
    <row r="436" spans="1:13" ht="18" customHeight="1">
      <c r="A436" s="18">
        <v>433</v>
      </c>
      <c r="B436" s="18" t="s">
        <v>640</v>
      </c>
      <c r="C436" s="18" t="s">
        <v>631</v>
      </c>
      <c r="D436" s="18" t="s">
        <v>632</v>
      </c>
      <c r="E436" s="20" t="s">
        <v>746</v>
      </c>
      <c r="F436" s="18" t="s">
        <v>71</v>
      </c>
      <c r="G436" s="18" t="s">
        <v>773</v>
      </c>
      <c r="H436" s="18" t="s">
        <v>1110</v>
      </c>
      <c r="I436" s="18" t="s">
        <v>74</v>
      </c>
      <c r="J436" s="15">
        <v>12</v>
      </c>
      <c r="K436" s="18">
        <v>59188.3</v>
      </c>
      <c r="L436" s="49"/>
      <c r="M436" s="2">
        <v>178</v>
      </c>
    </row>
    <row r="437" spans="1:13" ht="18" customHeight="1">
      <c r="A437" s="18">
        <v>434</v>
      </c>
      <c r="B437" s="18" t="s">
        <v>618</v>
      </c>
      <c r="C437" s="18" t="s">
        <v>953</v>
      </c>
      <c r="D437" s="18" t="s">
        <v>1109</v>
      </c>
      <c r="E437" s="20" t="s">
        <v>746</v>
      </c>
      <c r="F437" s="18" t="s">
        <v>71</v>
      </c>
      <c r="G437" s="18" t="s">
        <v>773</v>
      </c>
      <c r="H437" s="18" t="s">
        <v>1110</v>
      </c>
      <c r="I437" s="18" t="s">
        <v>74</v>
      </c>
      <c r="J437" s="15">
        <v>12</v>
      </c>
      <c r="K437" s="18">
        <v>70748.4</v>
      </c>
      <c r="L437" s="49"/>
      <c r="M437" s="2">
        <v>179</v>
      </c>
    </row>
    <row r="438" spans="1:13" ht="18" customHeight="1">
      <c r="A438" s="18">
        <v>435</v>
      </c>
      <c r="B438" s="18" t="s">
        <v>134</v>
      </c>
      <c r="C438" s="18" t="s">
        <v>953</v>
      </c>
      <c r="D438" s="18" t="s">
        <v>1113</v>
      </c>
      <c r="E438" s="20" t="s">
        <v>746</v>
      </c>
      <c r="F438" s="18" t="s">
        <v>73</v>
      </c>
      <c r="G438" s="18" t="s">
        <v>773</v>
      </c>
      <c r="H438" s="18" t="s">
        <v>1110</v>
      </c>
      <c r="I438" s="18" t="s">
        <v>74</v>
      </c>
      <c r="J438" s="15">
        <v>12</v>
      </c>
      <c r="K438" s="18">
        <v>45425.1</v>
      </c>
      <c r="L438" s="49"/>
      <c r="M438" s="2">
        <v>180</v>
      </c>
    </row>
    <row r="439" spans="1:13" ht="18" customHeight="1">
      <c r="A439" s="18">
        <v>436</v>
      </c>
      <c r="B439" s="18" t="s">
        <v>1116</v>
      </c>
      <c r="C439" s="18" t="s">
        <v>953</v>
      </c>
      <c r="D439" s="18" t="s">
        <v>1113</v>
      </c>
      <c r="E439" s="20" t="s">
        <v>746</v>
      </c>
      <c r="F439" s="18" t="s">
        <v>73</v>
      </c>
      <c r="G439" s="18" t="s">
        <v>773</v>
      </c>
      <c r="H439" s="18" t="s">
        <v>1110</v>
      </c>
      <c r="I439" s="18" t="s">
        <v>74</v>
      </c>
      <c r="J439" s="15">
        <v>12</v>
      </c>
      <c r="K439" s="18">
        <v>52080.8</v>
      </c>
      <c r="L439" s="49"/>
      <c r="M439" s="2">
        <v>181</v>
      </c>
    </row>
    <row r="440" spans="1:13" ht="18" customHeight="1">
      <c r="A440" s="18">
        <v>437</v>
      </c>
      <c r="B440" s="18" t="s">
        <v>135</v>
      </c>
      <c r="C440" s="18" t="s">
        <v>953</v>
      </c>
      <c r="D440" s="18" t="s">
        <v>1115</v>
      </c>
      <c r="E440" s="20" t="s">
        <v>746</v>
      </c>
      <c r="F440" s="18" t="s">
        <v>77</v>
      </c>
      <c r="G440" s="18" t="s">
        <v>773</v>
      </c>
      <c r="H440" s="18" t="s">
        <v>1110</v>
      </c>
      <c r="I440" s="18" t="s">
        <v>74</v>
      </c>
      <c r="J440" s="15">
        <v>12</v>
      </c>
      <c r="K440" s="18">
        <v>30895.2</v>
      </c>
      <c r="L440" s="49"/>
      <c r="M440" s="2">
        <v>182</v>
      </c>
    </row>
    <row r="441" spans="1:13" ht="18" customHeight="1">
      <c r="A441" s="18">
        <v>438</v>
      </c>
      <c r="B441" s="18" t="s">
        <v>627</v>
      </c>
      <c r="C441" s="18" t="s">
        <v>953</v>
      </c>
      <c r="D441" s="18" t="s">
        <v>1112</v>
      </c>
      <c r="E441" s="20" t="s">
        <v>749</v>
      </c>
      <c r="F441" s="18" t="s">
        <v>75</v>
      </c>
      <c r="G441" s="18" t="s">
        <v>773</v>
      </c>
      <c r="H441" s="18" t="s">
        <v>1110</v>
      </c>
      <c r="I441" s="18" t="s">
        <v>74</v>
      </c>
      <c r="J441" s="15">
        <v>12</v>
      </c>
      <c r="K441" s="18">
        <v>79721</v>
      </c>
      <c r="L441" s="49"/>
      <c r="M441" s="2">
        <v>183</v>
      </c>
    </row>
    <row r="442" spans="1:13" ht="18" customHeight="1">
      <c r="A442" s="18">
        <v>439</v>
      </c>
      <c r="B442" s="18" t="s">
        <v>626</v>
      </c>
      <c r="C442" s="18" t="s">
        <v>953</v>
      </c>
      <c r="D442" s="18" t="s">
        <v>1109</v>
      </c>
      <c r="E442" s="20" t="s">
        <v>746</v>
      </c>
      <c r="F442" s="18" t="s">
        <v>71</v>
      </c>
      <c r="G442" s="18" t="s">
        <v>773</v>
      </c>
      <c r="H442" s="18" t="s">
        <v>1110</v>
      </c>
      <c r="I442" s="18" t="s">
        <v>74</v>
      </c>
      <c r="J442" s="15">
        <v>12</v>
      </c>
      <c r="K442" s="18">
        <v>90171.2</v>
      </c>
      <c r="L442" s="49"/>
      <c r="M442" s="2">
        <v>184</v>
      </c>
    </row>
    <row r="443" spans="1:13" ht="18" customHeight="1">
      <c r="A443" s="18">
        <v>440</v>
      </c>
      <c r="B443" s="18" t="s">
        <v>625</v>
      </c>
      <c r="C443" s="18" t="s">
        <v>628</v>
      </c>
      <c r="D443" s="18" t="s">
        <v>1113</v>
      </c>
      <c r="E443" s="20" t="s">
        <v>749</v>
      </c>
      <c r="F443" s="18" t="s">
        <v>75</v>
      </c>
      <c r="G443" s="18" t="s">
        <v>773</v>
      </c>
      <c r="H443" s="18" t="s">
        <v>1110</v>
      </c>
      <c r="I443" s="18" t="s">
        <v>74</v>
      </c>
      <c r="J443" s="15">
        <v>12</v>
      </c>
      <c r="K443" s="18">
        <v>94891.8</v>
      </c>
      <c r="L443" s="49"/>
      <c r="M443" s="2">
        <v>185</v>
      </c>
    </row>
    <row r="444" spans="1:13" ht="18" customHeight="1">
      <c r="A444" s="18">
        <v>441</v>
      </c>
      <c r="B444" s="18" t="s">
        <v>136</v>
      </c>
      <c r="C444" s="18" t="s">
        <v>628</v>
      </c>
      <c r="D444" s="18" t="s">
        <v>158</v>
      </c>
      <c r="E444" s="20" t="s">
        <v>746</v>
      </c>
      <c r="F444" s="18">
        <v>7045</v>
      </c>
      <c r="G444" s="18" t="s">
        <v>773</v>
      </c>
      <c r="H444" s="18"/>
      <c r="I444" s="18" t="s">
        <v>774</v>
      </c>
      <c r="J444" s="15">
        <v>12</v>
      </c>
      <c r="K444" s="18">
        <v>35873</v>
      </c>
      <c r="L444" s="49"/>
      <c r="M444" s="2">
        <v>186</v>
      </c>
    </row>
    <row r="445" spans="1:13" ht="18" customHeight="1">
      <c r="A445" s="18">
        <v>442</v>
      </c>
      <c r="B445" s="18" t="s">
        <v>650</v>
      </c>
      <c r="C445" s="18" t="s">
        <v>651</v>
      </c>
      <c r="D445" s="18" t="s">
        <v>653</v>
      </c>
      <c r="E445" s="20" t="s">
        <v>746</v>
      </c>
      <c r="F445" s="18" t="s">
        <v>137</v>
      </c>
      <c r="G445" s="18" t="s">
        <v>773</v>
      </c>
      <c r="H445" s="18"/>
      <c r="I445" s="18" t="s">
        <v>774</v>
      </c>
      <c r="J445" s="15">
        <v>12</v>
      </c>
      <c r="K445" s="18">
        <v>32907.1</v>
      </c>
      <c r="L445" s="49"/>
      <c r="M445" s="2">
        <v>187</v>
      </c>
    </row>
    <row r="446" spans="1:13" ht="18" customHeight="1">
      <c r="A446" s="18">
        <v>443</v>
      </c>
      <c r="B446" s="18" t="s">
        <v>652</v>
      </c>
      <c r="C446" s="18" t="s">
        <v>651</v>
      </c>
      <c r="D446" s="18" t="s">
        <v>653</v>
      </c>
      <c r="E446" s="20" t="s">
        <v>746</v>
      </c>
      <c r="F446" s="18" t="s">
        <v>137</v>
      </c>
      <c r="G446" s="18" t="s">
        <v>773</v>
      </c>
      <c r="H446" s="18"/>
      <c r="I446" s="18" t="s">
        <v>774</v>
      </c>
      <c r="J446" s="15">
        <v>12</v>
      </c>
      <c r="K446" s="18">
        <v>31954.3</v>
      </c>
      <c r="L446" s="49"/>
      <c r="M446" s="2">
        <v>188</v>
      </c>
    </row>
    <row r="447" spans="1:13" ht="18" customHeight="1">
      <c r="A447" s="18">
        <v>444</v>
      </c>
      <c r="B447" s="18" t="s">
        <v>138</v>
      </c>
      <c r="C447" s="18" t="s">
        <v>139</v>
      </c>
      <c r="D447" s="18" t="s">
        <v>653</v>
      </c>
      <c r="E447" s="20" t="s">
        <v>746</v>
      </c>
      <c r="F447" s="18" t="s">
        <v>137</v>
      </c>
      <c r="G447" s="18" t="s">
        <v>773</v>
      </c>
      <c r="H447" s="18"/>
      <c r="I447" s="18" t="s">
        <v>774</v>
      </c>
      <c r="J447" s="15">
        <v>12</v>
      </c>
      <c r="K447" s="18">
        <v>33024.4</v>
      </c>
      <c r="L447" s="49"/>
      <c r="M447" s="2">
        <v>189</v>
      </c>
    </row>
    <row r="448" spans="1:13" ht="18" customHeight="1">
      <c r="A448" s="18">
        <v>445</v>
      </c>
      <c r="B448" s="18" t="s">
        <v>654</v>
      </c>
      <c r="C448" s="18" t="s">
        <v>651</v>
      </c>
      <c r="D448" s="18" t="s">
        <v>653</v>
      </c>
      <c r="E448" s="20" t="s">
        <v>746</v>
      </c>
      <c r="F448" s="18" t="s">
        <v>137</v>
      </c>
      <c r="G448" s="18" t="s">
        <v>773</v>
      </c>
      <c r="H448" s="18"/>
      <c r="I448" s="18" t="s">
        <v>774</v>
      </c>
      <c r="J448" s="15">
        <v>12</v>
      </c>
      <c r="K448" s="18">
        <v>32092.8</v>
      </c>
      <c r="L448" s="49"/>
      <c r="M448" s="2">
        <v>190</v>
      </c>
    </row>
    <row r="449" spans="1:13" ht="18" customHeight="1">
      <c r="A449" s="18">
        <v>446</v>
      </c>
      <c r="B449" s="18" t="s">
        <v>140</v>
      </c>
      <c r="C449" s="18" t="s">
        <v>651</v>
      </c>
      <c r="D449" s="18" t="s">
        <v>653</v>
      </c>
      <c r="E449" s="20" t="s">
        <v>746</v>
      </c>
      <c r="F449" s="18" t="s">
        <v>137</v>
      </c>
      <c r="G449" s="18" t="s">
        <v>773</v>
      </c>
      <c r="H449" s="18"/>
      <c r="I449" s="18" t="s">
        <v>774</v>
      </c>
      <c r="J449" s="15">
        <v>12</v>
      </c>
      <c r="K449" s="18">
        <v>32549.6</v>
      </c>
      <c r="L449" s="49"/>
      <c r="M449" s="2">
        <v>191</v>
      </c>
    </row>
    <row r="450" spans="1:13" ht="18" customHeight="1">
      <c r="A450" s="18">
        <v>447</v>
      </c>
      <c r="B450" s="18" t="s">
        <v>908</v>
      </c>
      <c r="C450" s="18" t="s">
        <v>628</v>
      </c>
      <c r="D450" s="18" t="s">
        <v>157</v>
      </c>
      <c r="E450" s="20" t="s">
        <v>746</v>
      </c>
      <c r="F450" s="18">
        <v>7045</v>
      </c>
      <c r="G450" s="18" t="s">
        <v>866</v>
      </c>
      <c r="H450" s="18"/>
      <c r="I450" s="18" t="s">
        <v>1179</v>
      </c>
      <c r="J450" s="15">
        <v>12</v>
      </c>
      <c r="K450" s="18">
        <v>33456.6</v>
      </c>
      <c r="L450" s="49"/>
      <c r="M450" s="2">
        <v>192</v>
      </c>
    </row>
    <row r="451" spans="1:13" ht="18" customHeight="1">
      <c r="A451" s="18">
        <v>448</v>
      </c>
      <c r="B451" s="18" t="s">
        <v>909</v>
      </c>
      <c r="C451" s="18" t="s">
        <v>628</v>
      </c>
      <c r="D451" s="18" t="s">
        <v>157</v>
      </c>
      <c r="E451" s="20" t="s">
        <v>746</v>
      </c>
      <c r="F451" s="18">
        <v>7045</v>
      </c>
      <c r="G451" s="18" t="s">
        <v>866</v>
      </c>
      <c r="H451" s="18"/>
      <c r="I451" s="18" t="s">
        <v>1179</v>
      </c>
      <c r="J451" s="15">
        <v>12</v>
      </c>
      <c r="K451" s="18">
        <v>38923</v>
      </c>
      <c r="L451" s="49"/>
      <c r="M451" s="2">
        <v>193</v>
      </c>
    </row>
    <row r="452" spans="1:13" ht="18" customHeight="1">
      <c r="A452" s="18">
        <v>449</v>
      </c>
      <c r="B452" s="18" t="s">
        <v>910</v>
      </c>
      <c r="C452" s="18" t="s">
        <v>628</v>
      </c>
      <c r="D452" s="18" t="s">
        <v>157</v>
      </c>
      <c r="E452" s="20" t="s">
        <v>746</v>
      </c>
      <c r="F452" s="18">
        <v>7045</v>
      </c>
      <c r="G452" s="18" t="s">
        <v>866</v>
      </c>
      <c r="H452" s="18"/>
      <c r="I452" s="18" t="s">
        <v>1179</v>
      </c>
      <c r="J452" s="15">
        <v>12</v>
      </c>
      <c r="K452" s="18">
        <v>50992.2</v>
      </c>
      <c r="L452" s="49"/>
      <c r="M452" s="2">
        <v>194</v>
      </c>
    </row>
    <row r="453" spans="1:13" ht="18" customHeight="1">
      <c r="A453" s="18">
        <v>450</v>
      </c>
      <c r="B453" s="18" t="s">
        <v>142</v>
      </c>
      <c r="C453" s="18" t="s">
        <v>143</v>
      </c>
      <c r="D453" s="18" t="s">
        <v>144</v>
      </c>
      <c r="E453" s="18" t="s">
        <v>145</v>
      </c>
      <c r="F453" s="18">
        <v>8005</v>
      </c>
      <c r="G453" s="18" t="s">
        <v>146</v>
      </c>
      <c r="H453" s="18" t="s">
        <v>657</v>
      </c>
      <c r="I453" s="18" t="s">
        <v>916</v>
      </c>
      <c r="J453" s="18">
        <v>12</v>
      </c>
      <c r="K453" s="18">
        <v>38377.6</v>
      </c>
      <c r="L453" s="49" t="s">
        <v>141</v>
      </c>
      <c r="M453" s="2">
        <v>1</v>
      </c>
    </row>
    <row r="454" spans="1:13" ht="18" customHeight="1">
      <c r="A454" s="18">
        <v>451</v>
      </c>
      <c r="B454" s="18" t="s">
        <v>147</v>
      </c>
      <c r="C454" s="18" t="s">
        <v>143</v>
      </c>
      <c r="D454" s="18" t="s">
        <v>144</v>
      </c>
      <c r="E454" s="18" t="s">
        <v>145</v>
      </c>
      <c r="F454" s="18">
        <v>8005</v>
      </c>
      <c r="G454" s="18" t="s">
        <v>146</v>
      </c>
      <c r="H454" s="18" t="s">
        <v>657</v>
      </c>
      <c r="I454" s="18" t="s">
        <v>916</v>
      </c>
      <c r="J454" s="18">
        <v>12</v>
      </c>
      <c r="K454" s="18">
        <v>46700.5</v>
      </c>
      <c r="L454" s="49"/>
      <c r="M454" s="2">
        <v>2</v>
      </c>
    </row>
    <row r="455" spans="1:13" ht="18" customHeight="1">
      <c r="A455" s="18">
        <v>452</v>
      </c>
      <c r="B455" s="18" t="s">
        <v>148</v>
      </c>
      <c r="C455" s="18" t="s">
        <v>143</v>
      </c>
      <c r="D455" s="18" t="s">
        <v>144</v>
      </c>
      <c r="E455" s="18" t="s">
        <v>145</v>
      </c>
      <c r="F455" s="18">
        <v>8005</v>
      </c>
      <c r="G455" s="18" t="s">
        <v>146</v>
      </c>
      <c r="H455" s="18" t="s">
        <v>657</v>
      </c>
      <c r="I455" s="18" t="s">
        <v>916</v>
      </c>
      <c r="J455" s="18">
        <v>12</v>
      </c>
      <c r="K455" s="18">
        <v>52925</v>
      </c>
      <c r="L455" s="49"/>
      <c r="M455" s="2">
        <v>3</v>
      </c>
    </row>
    <row r="456" spans="1:13" ht="18" customHeight="1">
      <c r="A456" s="18">
        <v>453</v>
      </c>
      <c r="B456" s="18" t="s">
        <v>149</v>
      </c>
      <c r="C456" s="18" t="s">
        <v>143</v>
      </c>
      <c r="D456" s="18" t="s">
        <v>144</v>
      </c>
      <c r="E456" s="18" t="s">
        <v>145</v>
      </c>
      <c r="F456" s="18">
        <v>8005</v>
      </c>
      <c r="G456" s="18" t="s">
        <v>146</v>
      </c>
      <c r="H456" s="18" t="s">
        <v>657</v>
      </c>
      <c r="I456" s="18" t="s">
        <v>916</v>
      </c>
      <c r="J456" s="18">
        <v>12</v>
      </c>
      <c r="K456" s="18">
        <v>55042</v>
      </c>
      <c r="L456" s="49"/>
      <c r="M456" s="2">
        <v>4</v>
      </c>
    </row>
    <row r="457" spans="1:13" ht="18" customHeight="1">
      <c r="A457" s="18">
        <v>454</v>
      </c>
      <c r="B457" s="18" t="s">
        <v>150</v>
      </c>
      <c r="C457" s="18" t="s">
        <v>143</v>
      </c>
      <c r="D457" s="18" t="s">
        <v>151</v>
      </c>
      <c r="E457" s="18" t="s">
        <v>145</v>
      </c>
      <c r="F457" s="18">
        <v>8045</v>
      </c>
      <c r="G457" s="18" t="s">
        <v>146</v>
      </c>
      <c r="H457" s="18" t="s">
        <v>657</v>
      </c>
      <c r="I457" s="18" t="s">
        <v>916</v>
      </c>
      <c r="J457" s="18">
        <v>12</v>
      </c>
      <c r="K457" s="18">
        <v>52780</v>
      </c>
      <c r="L457" s="49"/>
      <c r="M457" s="2">
        <v>5</v>
      </c>
    </row>
    <row r="458" spans="1:13" ht="18" customHeight="1">
      <c r="A458" s="18">
        <v>455</v>
      </c>
      <c r="B458" s="18" t="s">
        <v>152</v>
      </c>
      <c r="C458" s="18" t="s">
        <v>143</v>
      </c>
      <c r="D458" s="18" t="s">
        <v>151</v>
      </c>
      <c r="E458" s="18" t="s">
        <v>145</v>
      </c>
      <c r="F458" s="18">
        <v>8045</v>
      </c>
      <c r="G458" s="18" t="s">
        <v>146</v>
      </c>
      <c r="H458" s="18" t="s">
        <v>657</v>
      </c>
      <c r="I458" s="18" t="s">
        <v>916</v>
      </c>
      <c r="J458" s="18">
        <v>12</v>
      </c>
      <c r="K458" s="18">
        <v>55042</v>
      </c>
      <c r="L458" s="49"/>
      <c r="M458" s="2">
        <v>6</v>
      </c>
    </row>
    <row r="459" spans="1:13" ht="18" customHeight="1">
      <c r="A459" s="18">
        <v>456</v>
      </c>
      <c r="B459" s="18" t="s">
        <v>153</v>
      </c>
      <c r="C459" s="18" t="s">
        <v>143</v>
      </c>
      <c r="D459" s="18" t="s">
        <v>154</v>
      </c>
      <c r="E459" s="18" t="s">
        <v>145</v>
      </c>
      <c r="F459" s="18">
        <v>8005</v>
      </c>
      <c r="G459" s="18" t="s">
        <v>146</v>
      </c>
      <c r="H459" s="18" t="s">
        <v>657</v>
      </c>
      <c r="I459" s="18" t="s">
        <v>916</v>
      </c>
      <c r="J459" s="18">
        <v>12</v>
      </c>
      <c r="K459" s="18">
        <v>46676</v>
      </c>
      <c r="L459" s="49"/>
      <c r="M459" s="2">
        <v>7</v>
      </c>
    </row>
    <row r="460" spans="1:13" ht="18" customHeight="1">
      <c r="A460" s="18">
        <v>457</v>
      </c>
      <c r="B460" s="18" t="s">
        <v>155</v>
      </c>
      <c r="C460" s="18" t="s">
        <v>143</v>
      </c>
      <c r="D460" s="18" t="s">
        <v>154</v>
      </c>
      <c r="E460" s="18" t="s">
        <v>145</v>
      </c>
      <c r="F460" s="18">
        <v>8005</v>
      </c>
      <c r="G460" s="18" t="s">
        <v>146</v>
      </c>
      <c r="H460" s="18" t="s">
        <v>657</v>
      </c>
      <c r="I460" s="18" t="s">
        <v>916</v>
      </c>
      <c r="J460" s="18">
        <v>12</v>
      </c>
      <c r="K460" s="18">
        <v>47155.5</v>
      </c>
      <c r="L460" s="49"/>
      <c r="M460" s="2">
        <v>8</v>
      </c>
    </row>
    <row r="461" spans="1:13" ht="18" customHeight="1">
      <c r="A461" s="18">
        <v>458</v>
      </c>
      <c r="B461" s="18" t="s">
        <v>156</v>
      </c>
      <c r="C461" s="18" t="s">
        <v>143</v>
      </c>
      <c r="D461" s="18" t="s">
        <v>154</v>
      </c>
      <c r="E461" s="18" t="s">
        <v>145</v>
      </c>
      <c r="F461" s="18">
        <v>8005</v>
      </c>
      <c r="G461" s="18" t="s">
        <v>146</v>
      </c>
      <c r="H461" s="18" t="s">
        <v>657</v>
      </c>
      <c r="I461" s="18" t="s">
        <v>916</v>
      </c>
      <c r="J461" s="18">
        <v>12</v>
      </c>
      <c r="K461" s="18">
        <v>47180</v>
      </c>
      <c r="L461" s="49"/>
      <c r="M461" s="2">
        <v>9</v>
      </c>
    </row>
    <row r="462" spans="1:13" ht="18" customHeight="1">
      <c r="A462" s="18">
        <v>459</v>
      </c>
      <c r="B462" s="18" t="s">
        <v>573</v>
      </c>
      <c r="C462" s="18" t="s">
        <v>574</v>
      </c>
      <c r="D462" s="18" t="s">
        <v>575</v>
      </c>
      <c r="E462" s="18" t="s">
        <v>576</v>
      </c>
      <c r="F462" s="18">
        <v>8005</v>
      </c>
      <c r="G462" s="18" t="s">
        <v>577</v>
      </c>
      <c r="H462" s="18" t="s">
        <v>575</v>
      </c>
      <c r="I462" s="18" t="s">
        <v>578</v>
      </c>
      <c r="J462" s="18">
        <v>12</v>
      </c>
      <c r="K462" s="18">
        <v>58820</v>
      </c>
      <c r="L462" s="49" t="s">
        <v>726</v>
      </c>
      <c r="M462" s="2">
        <v>1</v>
      </c>
    </row>
    <row r="463" spans="1:13" ht="18" customHeight="1">
      <c r="A463" s="18">
        <v>460</v>
      </c>
      <c r="B463" s="18" t="s">
        <v>579</v>
      </c>
      <c r="C463" s="18" t="s">
        <v>574</v>
      </c>
      <c r="D463" s="18" t="s">
        <v>575</v>
      </c>
      <c r="E463" s="18" t="s">
        <v>576</v>
      </c>
      <c r="F463" s="18">
        <v>8005</v>
      </c>
      <c r="G463" s="18" t="s">
        <v>577</v>
      </c>
      <c r="H463" s="18" t="s">
        <v>575</v>
      </c>
      <c r="I463" s="18" t="s">
        <v>578</v>
      </c>
      <c r="J463" s="18">
        <v>12</v>
      </c>
      <c r="K463" s="18">
        <v>57349</v>
      </c>
      <c r="L463" s="49"/>
      <c r="M463" s="2">
        <v>2</v>
      </c>
    </row>
    <row r="464" spans="1:13" ht="18" customHeight="1">
      <c r="A464" s="18">
        <v>461</v>
      </c>
      <c r="B464" s="18" t="s">
        <v>580</v>
      </c>
      <c r="C464" s="18" t="s">
        <v>574</v>
      </c>
      <c r="D464" s="18" t="s">
        <v>575</v>
      </c>
      <c r="E464" s="18" t="s">
        <v>576</v>
      </c>
      <c r="F464" s="18">
        <v>8005</v>
      </c>
      <c r="G464" s="18" t="s">
        <v>577</v>
      </c>
      <c r="H464" s="18" t="s">
        <v>575</v>
      </c>
      <c r="I464" s="18" t="s">
        <v>578</v>
      </c>
      <c r="J464" s="18">
        <v>12</v>
      </c>
      <c r="K464" s="18">
        <v>59317</v>
      </c>
      <c r="L464" s="49"/>
      <c r="M464" s="2">
        <v>3</v>
      </c>
    </row>
    <row r="465" spans="1:13" ht="18" customHeight="1">
      <c r="A465" s="18">
        <v>462</v>
      </c>
      <c r="B465" s="18" t="s">
        <v>581</v>
      </c>
      <c r="C465" s="18" t="s">
        <v>574</v>
      </c>
      <c r="D465" s="18" t="s">
        <v>575</v>
      </c>
      <c r="E465" s="18" t="s">
        <v>576</v>
      </c>
      <c r="F465" s="18">
        <v>8005</v>
      </c>
      <c r="G465" s="18" t="s">
        <v>577</v>
      </c>
      <c r="H465" s="18" t="s">
        <v>575</v>
      </c>
      <c r="I465" s="18" t="s">
        <v>578</v>
      </c>
      <c r="J465" s="18">
        <v>12</v>
      </c>
      <c r="K465" s="18">
        <v>58108</v>
      </c>
      <c r="L465" s="49"/>
      <c r="M465" s="2">
        <v>4</v>
      </c>
    </row>
    <row r="466" spans="1:13" ht="18" customHeight="1">
      <c r="A466" s="18">
        <v>463</v>
      </c>
      <c r="B466" s="18" t="s">
        <v>582</v>
      </c>
      <c r="C466" s="18" t="s">
        <v>574</v>
      </c>
      <c r="D466" s="18" t="s">
        <v>575</v>
      </c>
      <c r="E466" s="18" t="s">
        <v>576</v>
      </c>
      <c r="F466" s="18">
        <v>8005</v>
      </c>
      <c r="G466" s="18" t="s">
        <v>577</v>
      </c>
      <c r="H466" s="18" t="s">
        <v>575</v>
      </c>
      <c r="I466" s="18" t="s">
        <v>578</v>
      </c>
      <c r="J466" s="18">
        <v>12</v>
      </c>
      <c r="K466" s="18">
        <v>65742</v>
      </c>
      <c r="L466" s="49"/>
      <c r="M466" s="2">
        <v>5</v>
      </c>
    </row>
    <row r="467" spans="1:13" ht="18" customHeight="1">
      <c r="A467" s="18">
        <v>464</v>
      </c>
      <c r="B467" s="18" t="s">
        <v>583</v>
      </c>
      <c r="C467" s="18" t="s">
        <v>574</v>
      </c>
      <c r="D467" s="18" t="s">
        <v>575</v>
      </c>
      <c r="E467" s="18" t="s">
        <v>576</v>
      </c>
      <c r="F467" s="18">
        <v>8005</v>
      </c>
      <c r="G467" s="18" t="s">
        <v>577</v>
      </c>
      <c r="H467" s="18" t="s">
        <v>575</v>
      </c>
      <c r="I467" s="18" t="s">
        <v>578</v>
      </c>
      <c r="J467" s="18">
        <v>12</v>
      </c>
      <c r="K467" s="18">
        <v>61658</v>
      </c>
      <c r="L467" s="49"/>
      <c r="M467" s="2">
        <v>6</v>
      </c>
    </row>
    <row r="468" spans="1:13" ht="18" customHeight="1">
      <c r="A468" s="18">
        <v>465</v>
      </c>
      <c r="B468" s="18" t="s">
        <v>584</v>
      </c>
      <c r="C468" s="18" t="s">
        <v>574</v>
      </c>
      <c r="D468" s="18" t="s">
        <v>575</v>
      </c>
      <c r="E468" s="18" t="s">
        <v>576</v>
      </c>
      <c r="F468" s="18">
        <v>8005</v>
      </c>
      <c r="G468" s="18" t="s">
        <v>577</v>
      </c>
      <c r="H468" s="18" t="s">
        <v>575</v>
      </c>
      <c r="I468" s="18" t="s">
        <v>578</v>
      </c>
      <c r="J468" s="18">
        <v>12</v>
      </c>
      <c r="K468" s="18">
        <v>65190</v>
      </c>
      <c r="L468" s="49"/>
      <c r="M468" s="2">
        <v>7</v>
      </c>
    </row>
    <row r="469" spans="1:13" ht="18" customHeight="1">
      <c r="A469" s="18">
        <v>466</v>
      </c>
      <c r="B469" s="18" t="s">
        <v>585</v>
      </c>
      <c r="C469" s="18" t="s">
        <v>574</v>
      </c>
      <c r="D469" s="18" t="s">
        <v>575</v>
      </c>
      <c r="E469" s="18" t="s">
        <v>576</v>
      </c>
      <c r="F469" s="18">
        <v>8005</v>
      </c>
      <c r="G469" s="18" t="s">
        <v>577</v>
      </c>
      <c r="H469" s="18" t="s">
        <v>575</v>
      </c>
      <c r="I469" s="18" t="s">
        <v>578</v>
      </c>
      <c r="J469" s="18">
        <v>12</v>
      </c>
      <c r="K469" s="18">
        <v>61870</v>
      </c>
      <c r="L469" s="49"/>
      <c r="M469" s="2">
        <v>8</v>
      </c>
    </row>
    <row r="470" spans="1:13" ht="18" customHeight="1">
      <c r="A470" s="18">
        <v>467</v>
      </c>
      <c r="B470" s="18" t="s">
        <v>586</v>
      </c>
      <c r="C470" s="18" t="s">
        <v>574</v>
      </c>
      <c r="D470" s="18" t="s">
        <v>575</v>
      </c>
      <c r="E470" s="18" t="s">
        <v>576</v>
      </c>
      <c r="F470" s="18">
        <v>8005</v>
      </c>
      <c r="G470" s="18" t="s">
        <v>577</v>
      </c>
      <c r="H470" s="18" t="s">
        <v>575</v>
      </c>
      <c r="I470" s="18" t="s">
        <v>578</v>
      </c>
      <c r="J470" s="18">
        <v>12</v>
      </c>
      <c r="K470" s="18">
        <v>63994</v>
      </c>
      <c r="L470" s="49"/>
      <c r="M470" s="2">
        <v>9</v>
      </c>
    </row>
    <row r="471" spans="1:13" ht="18" customHeight="1">
      <c r="A471" s="18">
        <v>468</v>
      </c>
      <c r="B471" s="18" t="s">
        <v>587</v>
      </c>
      <c r="C471" s="18" t="s">
        <v>574</v>
      </c>
      <c r="D471" s="18" t="s">
        <v>575</v>
      </c>
      <c r="E471" s="18" t="s">
        <v>576</v>
      </c>
      <c r="F471" s="18">
        <v>8005</v>
      </c>
      <c r="G471" s="18" t="s">
        <v>577</v>
      </c>
      <c r="H471" s="18" t="s">
        <v>575</v>
      </c>
      <c r="I471" s="18" t="s">
        <v>578</v>
      </c>
      <c r="J471" s="18">
        <v>12</v>
      </c>
      <c r="K471" s="18">
        <v>54074</v>
      </c>
      <c r="L471" s="49"/>
      <c r="M471" s="2">
        <v>10</v>
      </c>
    </row>
    <row r="472" spans="1:13" ht="18" customHeight="1">
      <c r="A472" s="18">
        <v>469</v>
      </c>
      <c r="B472" s="18" t="s">
        <v>588</v>
      </c>
      <c r="C472" s="18" t="s">
        <v>574</v>
      </c>
      <c r="D472" s="18" t="s">
        <v>589</v>
      </c>
      <c r="E472" s="18" t="s">
        <v>576</v>
      </c>
      <c r="F472" s="18">
        <v>8005</v>
      </c>
      <c r="G472" s="18" t="s">
        <v>577</v>
      </c>
      <c r="H472" s="18" t="s">
        <v>589</v>
      </c>
      <c r="I472" s="18" t="s">
        <v>578</v>
      </c>
      <c r="J472" s="18">
        <v>12</v>
      </c>
      <c r="K472" s="18">
        <v>62830</v>
      </c>
      <c r="L472" s="49"/>
      <c r="M472" s="2">
        <v>11</v>
      </c>
    </row>
    <row r="473" spans="1:13" ht="18" customHeight="1">
      <c r="A473" s="18">
        <v>470</v>
      </c>
      <c r="B473" s="18" t="s">
        <v>590</v>
      </c>
      <c r="C473" s="18" t="s">
        <v>574</v>
      </c>
      <c r="D473" s="18" t="s">
        <v>575</v>
      </c>
      <c r="E473" s="18" t="s">
        <v>576</v>
      </c>
      <c r="F473" s="18">
        <v>8005</v>
      </c>
      <c r="G473" s="18" t="s">
        <v>577</v>
      </c>
      <c r="H473" s="18" t="s">
        <v>575</v>
      </c>
      <c r="I473" s="18" t="s">
        <v>578</v>
      </c>
      <c r="J473" s="18">
        <v>12</v>
      </c>
      <c r="K473" s="18">
        <v>64842</v>
      </c>
      <c r="L473" s="49"/>
      <c r="M473" s="2">
        <v>12</v>
      </c>
    </row>
    <row r="474" spans="1:13" ht="18" customHeight="1">
      <c r="A474" s="18">
        <v>471</v>
      </c>
      <c r="B474" s="18" t="s">
        <v>591</v>
      </c>
      <c r="C474" s="18" t="s">
        <v>574</v>
      </c>
      <c r="D474" s="18" t="s">
        <v>592</v>
      </c>
      <c r="E474" s="18" t="s">
        <v>576</v>
      </c>
      <c r="F474" s="18">
        <v>8190</v>
      </c>
      <c r="G474" s="18" t="s">
        <v>593</v>
      </c>
      <c r="H474" s="18" t="s">
        <v>592</v>
      </c>
      <c r="I474" s="18" t="s">
        <v>578</v>
      </c>
      <c r="J474" s="25">
        <v>6</v>
      </c>
      <c r="K474" s="18">
        <v>41618</v>
      </c>
      <c r="L474" s="49"/>
      <c r="M474" s="2">
        <v>13</v>
      </c>
    </row>
    <row r="475" spans="1:13" ht="18" customHeight="1">
      <c r="A475" s="18">
        <v>472</v>
      </c>
      <c r="B475" s="18" t="s">
        <v>594</v>
      </c>
      <c r="C475" s="18" t="s">
        <v>574</v>
      </c>
      <c r="D475" s="18" t="s">
        <v>592</v>
      </c>
      <c r="E475" s="18" t="s">
        <v>576</v>
      </c>
      <c r="F475" s="18">
        <v>8190</v>
      </c>
      <c r="G475" s="18" t="s">
        <v>593</v>
      </c>
      <c r="H475" s="18" t="s">
        <v>592</v>
      </c>
      <c r="I475" s="18" t="s">
        <v>578</v>
      </c>
      <c r="J475" s="25">
        <v>6</v>
      </c>
      <c r="K475" s="18">
        <v>35600</v>
      </c>
      <c r="L475" s="49"/>
      <c r="M475" s="2">
        <v>14</v>
      </c>
    </row>
    <row r="476" spans="1:13" ht="18" customHeight="1">
      <c r="A476" s="18">
        <v>473</v>
      </c>
      <c r="B476" s="18" t="s">
        <v>595</v>
      </c>
      <c r="C476" s="18" t="s">
        <v>574</v>
      </c>
      <c r="D476" s="18" t="s">
        <v>592</v>
      </c>
      <c r="E476" s="18" t="s">
        <v>576</v>
      </c>
      <c r="F476" s="18">
        <v>8190</v>
      </c>
      <c r="G476" s="18" t="s">
        <v>593</v>
      </c>
      <c r="H476" s="18" t="s">
        <v>592</v>
      </c>
      <c r="I476" s="18" t="s">
        <v>578</v>
      </c>
      <c r="J476" s="25">
        <v>6</v>
      </c>
      <c r="K476" s="18">
        <v>41551</v>
      </c>
      <c r="L476" s="49"/>
      <c r="M476" s="2">
        <v>15</v>
      </c>
    </row>
    <row r="477" spans="1:13" ht="18" customHeight="1">
      <c r="A477" s="18">
        <v>474</v>
      </c>
      <c r="B477" s="18" t="s">
        <v>596</v>
      </c>
      <c r="C477" s="18" t="s">
        <v>574</v>
      </c>
      <c r="D477" s="18" t="s">
        <v>592</v>
      </c>
      <c r="E477" s="18" t="s">
        <v>576</v>
      </c>
      <c r="F477" s="18">
        <v>8190</v>
      </c>
      <c r="G477" s="18" t="s">
        <v>593</v>
      </c>
      <c r="H477" s="18" t="s">
        <v>592</v>
      </c>
      <c r="I477" s="18" t="s">
        <v>578</v>
      </c>
      <c r="J477" s="25">
        <v>6</v>
      </c>
      <c r="K477" s="18">
        <v>39458</v>
      </c>
      <c r="L477" s="49"/>
      <c r="M477" s="2">
        <v>16</v>
      </c>
    </row>
    <row r="478" spans="1:13" ht="18" customHeight="1">
      <c r="A478" s="18">
        <v>475</v>
      </c>
      <c r="B478" s="18" t="s">
        <v>597</v>
      </c>
      <c r="C478" s="18" t="s">
        <v>574</v>
      </c>
      <c r="D478" s="18" t="s">
        <v>592</v>
      </c>
      <c r="E478" s="18" t="s">
        <v>576</v>
      </c>
      <c r="F478" s="18">
        <v>8190</v>
      </c>
      <c r="G478" s="18" t="s">
        <v>593</v>
      </c>
      <c r="H478" s="18" t="s">
        <v>592</v>
      </c>
      <c r="I478" s="18" t="s">
        <v>578</v>
      </c>
      <c r="J478" s="25">
        <v>6</v>
      </c>
      <c r="K478" s="18">
        <v>39460</v>
      </c>
      <c r="L478" s="49"/>
      <c r="M478" s="2">
        <v>17</v>
      </c>
    </row>
    <row r="479" spans="1:13" ht="18" customHeight="1">
      <c r="A479" s="18">
        <v>476</v>
      </c>
      <c r="B479" s="18" t="s">
        <v>598</v>
      </c>
      <c r="C479" s="18" t="s">
        <v>574</v>
      </c>
      <c r="D479" s="18" t="s">
        <v>592</v>
      </c>
      <c r="E479" s="18" t="s">
        <v>576</v>
      </c>
      <c r="F479" s="18">
        <v>8190</v>
      </c>
      <c r="G479" s="18" t="s">
        <v>593</v>
      </c>
      <c r="H479" s="18" t="s">
        <v>592</v>
      </c>
      <c r="I479" s="18" t="s">
        <v>578</v>
      </c>
      <c r="J479" s="25">
        <v>6</v>
      </c>
      <c r="K479" s="18">
        <v>40954</v>
      </c>
      <c r="L479" s="49"/>
      <c r="M479" s="2">
        <v>18</v>
      </c>
    </row>
    <row r="480" spans="1:13" ht="18" customHeight="1">
      <c r="A480" s="18">
        <v>477</v>
      </c>
      <c r="B480" s="18" t="s">
        <v>599</v>
      </c>
      <c r="C480" s="18" t="s">
        <v>574</v>
      </c>
      <c r="D480" s="18" t="s">
        <v>592</v>
      </c>
      <c r="E480" s="18" t="s">
        <v>576</v>
      </c>
      <c r="F480" s="18">
        <v>8190</v>
      </c>
      <c r="G480" s="18" t="s">
        <v>593</v>
      </c>
      <c r="H480" s="18" t="s">
        <v>592</v>
      </c>
      <c r="I480" s="18" t="s">
        <v>578</v>
      </c>
      <c r="J480" s="25">
        <v>6</v>
      </c>
      <c r="K480" s="18">
        <v>40773</v>
      </c>
      <c r="L480" s="49"/>
      <c r="M480" s="2">
        <v>19</v>
      </c>
    </row>
    <row r="481" spans="1:13" ht="18" customHeight="1">
      <c r="A481" s="18">
        <v>478</v>
      </c>
      <c r="B481" s="18" t="s">
        <v>600</v>
      </c>
      <c r="C481" s="18" t="s">
        <v>574</v>
      </c>
      <c r="D481" s="18" t="s">
        <v>592</v>
      </c>
      <c r="E481" s="18" t="s">
        <v>576</v>
      </c>
      <c r="F481" s="18">
        <v>8190</v>
      </c>
      <c r="G481" s="18" t="s">
        <v>593</v>
      </c>
      <c r="H481" s="18" t="s">
        <v>592</v>
      </c>
      <c r="I481" s="18" t="s">
        <v>578</v>
      </c>
      <c r="J481" s="25">
        <v>6</v>
      </c>
      <c r="K481" s="18">
        <v>40610</v>
      </c>
      <c r="L481" s="49"/>
      <c r="M481" s="2">
        <v>20</v>
      </c>
    </row>
    <row r="482" spans="1:13" ht="18" customHeight="1">
      <c r="A482" s="18">
        <v>479</v>
      </c>
      <c r="B482" s="18" t="s">
        <v>601</v>
      </c>
      <c r="C482" s="18" t="s">
        <v>574</v>
      </c>
      <c r="D482" s="18" t="s">
        <v>592</v>
      </c>
      <c r="E482" s="18" t="s">
        <v>576</v>
      </c>
      <c r="F482" s="18">
        <v>8190</v>
      </c>
      <c r="G482" s="18" t="s">
        <v>593</v>
      </c>
      <c r="H482" s="18" t="s">
        <v>592</v>
      </c>
      <c r="I482" s="18" t="s">
        <v>578</v>
      </c>
      <c r="J482" s="25">
        <v>6</v>
      </c>
      <c r="K482" s="18">
        <v>37721</v>
      </c>
      <c r="L482" s="49"/>
      <c r="M482" s="2">
        <v>21</v>
      </c>
    </row>
    <row r="483" spans="1:13" ht="18" customHeight="1">
      <c r="A483" s="18">
        <v>480</v>
      </c>
      <c r="B483" s="18" t="s">
        <v>602</v>
      </c>
      <c r="C483" s="18" t="s">
        <v>574</v>
      </c>
      <c r="D483" s="18" t="s">
        <v>592</v>
      </c>
      <c r="E483" s="18" t="s">
        <v>576</v>
      </c>
      <c r="F483" s="18">
        <v>8190</v>
      </c>
      <c r="G483" s="18" t="s">
        <v>593</v>
      </c>
      <c r="H483" s="18" t="s">
        <v>592</v>
      </c>
      <c r="I483" s="18" t="s">
        <v>578</v>
      </c>
      <c r="J483" s="25">
        <v>6</v>
      </c>
      <c r="K483" s="18">
        <v>35427</v>
      </c>
      <c r="L483" s="49"/>
      <c r="M483" s="2">
        <v>22</v>
      </c>
    </row>
    <row r="484" spans="1:13" ht="18" customHeight="1">
      <c r="A484" s="18">
        <v>481</v>
      </c>
      <c r="B484" s="18" t="s">
        <v>159</v>
      </c>
      <c r="C484" s="18" t="s">
        <v>1219</v>
      </c>
      <c r="D484" s="18" t="s">
        <v>160</v>
      </c>
      <c r="E484" s="18" t="s">
        <v>145</v>
      </c>
      <c r="F484" s="18">
        <v>8045</v>
      </c>
      <c r="G484" s="18" t="s">
        <v>657</v>
      </c>
      <c r="H484" s="18"/>
      <c r="I484" s="18" t="s">
        <v>916</v>
      </c>
      <c r="J484" s="18">
        <v>12</v>
      </c>
      <c r="K484" s="18">
        <v>46244</v>
      </c>
      <c r="L484" s="49" t="s">
        <v>727</v>
      </c>
      <c r="M484" s="2">
        <v>1</v>
      </c>
    </row>
    <row r="485" spans="1:13" ht="18" customHeight="1">
      <c r="A485" s="18">
        <v>482</v>
      </c>
      <c r="B485" s="18" t="s">
        <v>161</v>
      </c>
      <c r="C485" s="18" t="s">
        <v>1219</v>
      </c>
      <c r="D485" s="18" t="s">
        <v>160</v>
      </c>
      <c r="E485" s="18" t="s">
        <v>145</v>
      </c>
      <c r="F485" s="18">
        <v>8045</v>
      </c>
      <c r="G485" s="18" t="s">
        <v>657</v>
      </c>
      <c r="H485" s="18"/>
      <c r="I485" s="18" t="s">
        <v>916</v>
      </c>
      <c r="J485" s="18">
        <v>12</v>
      </c>
      <c r="K485" s="18">
        <v>39496</v>
      </c>
      <c r="L485" s="49"/>
      <c r="M485" s="2">
        <v>2</v>
      </c>
    </row>
    <row r="486" spans="1:13" ht="18" customHeight="1">
      <c r="A486" s="18">
        <v>483</v>
      </c>
      <c r="B486" s="18" t="s">
        <v>162</v>
      </c>
      <c r="C486" s="18" t="s">
        <v>1219</v>
      </c>
      <c r="D486" s="18" t="s">
        <v>160</v>
      </c>
      <c r="E486" s="18" t="s">
        <v>145</v>
      </c>
      <c r="F486" s="18">
        <v>8045</v>
      </c>
      <c r="G486" s="18" t="s">
        <v>657</v>
      </c>
      <c r="H486" s="18"/>
      <c r="I486" s="18" t="s">
        <v>916</v>
      </c>
      <c r="J486" s="18">
        <v>12</v>
      </c>
      <c r="K486" s="18">
        <v>45074</v>
      </c>
      <c r="L486" s="49"/>
      <c r="M486" s="2">
        <v>3</v>
      </c>
    </row>
    <row r="487" spans="1:13" ht="18" customHeight="1">
      <c r="A487" s="18">
        <v>484</v>
      </c>
      <c r="B487" s="18" t="s">
        <v>163</v>
      </c>
      <c r="C487" s="18" t="s">
        <v>1219</v>
      </c>
      <c r="D487" s="18" t="s">
        <v>160</v>
      </c>
      <c r="E487" s="18" t="s">
        <v>145</v>
      </c>
      <c r="F487" s="18">
        <v>8045</v>
      </c>
      <c r="G487" s="18" t="s">
        <v>657</v>
      </c>
      <c r="H487" s="18"/>
      <c r="I487" s="18" t="s">
        <v>916</v>
      </c>
      <c r="J487" s="18">
        <v>12</v>
      </c>
      <c r="K487" s="18">
        <v>38330</v>
      </c>
      <c r="L487" s="49"/>
      <c r="M487" s="2">
        <v>4</v>
      </c>
    </row>
    <row r="488" spans="1:13" ht="18" customHeight="1">
      <c r="A488" s="18">
        <v>485</v>
      </c>
      <c r="B488" s="18" t="s">
        <v>164</v>
      </c>
      <c r="C488" s="18" t="s">
        <v>1219</v>
      </c>
      <c r="D488" s="18" t="s">
        <v>160</v>
      </c>
      <c r="E488" s="18" t="s">
        <v>145</v>
      </c>
      <c r="F488" s="18">
        <v>8045</v>
      </c>
      <c r="G488" s="18" t="s">
        <v>657</v>
      </c>
      <c r="H488" s="18"/>
      <c r="I488" s="18" t="s">
        <v>916</v>
      </c>
      <c r="J488" s="18">
        <v>12</v>
      </c>
      <c r="K488" s="18">
        <v>44981</v>
      </c>
      <c r="L488" s="49"/>
      <c r="M488" s="2">
        <v>5</v>
      </c>
    </row>
    <row r="489" spans="1:13" ht="18" customHeight="1">
      <c r="A489" s="18">
        <v>486</v>
      </c>
      <c r="B489" s="18" t="s">
        <v>165</v>
      </c>
      <c r="C489" s="18" t="s">
        <v>166</v>
      </c>
      <c r="D489" s="18" t="s">
        <v>167</v>
      </c>
      <c r="E489" s="18" t="s">
        <v>145</v>
      </c>
      <c r="F489" s="18">
        <v>8005</v>
      </c>
      <c r="G489" s="18" t="s">
        <v>680</v>
      </c>
      <c r="H489" s="18"/>
      <c r="I489" s="18" t="s">
        <v>916</v>
      </c>
      <c r="J489" s="18">
        <v>12</v>
      </c>
      <c r="K489" s="18">
        <v>33102</v>
      </c>
      <c r="L489" s="49"/>
      <c r="M489" s="2">
        <v>6</v>
      </c>
    </row>
    <row r="490" spans="1:13" ht="18" customHeight="1">
      <c r="A490" s="18">
        <v>487</v>
      </c>
      <c r="B490" s="18" t="s">
        <v>168</v>
      </c>
      <c r="C490" s="18" t="s">
        <v>1219</v>
      </c>
      <c r="D490" s="18" t="s">
        <v>160</v>
      </c>
      <c r="E490" s="18" t="s">
        <v>145</v>
      </c>
      <c r="F490" s="18">
        <v>8045</v>
      </c>
      <c r="G490" s="18" t="s">
        <v>657</v>
      </c>
      <c r="H490" s="18"/>
      <c r="I490" s="18" t="s">
        <v>916</v>
      </c>
      <c r="J490" s="18">
        <v>12</v>
      </c>
      <c r="K490" s="18">
        <v>46096</v>
      </c>
      <c r="L490" s="49"/>
      <c r="M490" s="2">
        <v>7</v>
      </c>
    </row>
    <row r="491" spans="1:13" ht="18" customHeight="1">
      <c r="A491" s="18">
        <v>488</v>
      </c>
      <c r="B491" s="18" t="s">
        <v>169</v>
      </c>
      <c r="C491" s="18" t="s">
        <v>1219</v>
      </c>
      <c r="D491" s="18" t="s">
        <v>160</v>
      </c>
      <c r="E491" s="18" t="s">
        <v>145</v>
      </c>
      <c r="F491" s="18">
        <v>8045</v>
      </c>
      <c r="G491" s="18" t="s">
        <v>657</v>
      </c>
      <c r="H491" s="18"/>
      <c r="I491" s="18" t="s">
        <v>916</v>
      </c>
      <c r="J491" s="18">
        <v>12</v>
      </c>
      <c r="K491" s="18">
        <v>45640</v>
      </c>
      <c r="L491" s="49"/>
      <c r="M491" s="2">
        <v>8</v>
      </c>
    </row>
    <row r="492" spans="1:13" ht="18" customHeight="1">
      <c r="A492" s="18">
        <v>489</v>
      </c>
      <c r="B492" s="18" t="s">
        <v>170</v>
      </c>
      <c r="C492" s="18" t="s">
        <v>1219</v>
      </c>
      <c r="D492" s="18" t="s">
        <v>160</v>
      </c>
      <c r="E492" s="18" t="s">
        <v>145</v>
      </c>
      <c r="F492" s="18">
        <v>8045</v>
      </c>
      <c r="G492" s="18" t="s">
        <v>657</v>
      </c>
      <c r="H492" s="18"/>
      <c r="I492" s="18" t="s">
        <v>916</v>
      </c>
      <c r="J492" s="18">
        <v>12</v>
      </c>
      <c r="K492" s="18">
        <v>39420</v>
      </c>
      <c r="L492" s="49"/>
      <c r="M492" s="2">
        <v>9</v>
      </c>
    </row>
    <row r="493" spans="1:13" ht="18" customHeight="1">
      <c r="A493" s="18">
        <v>490</v>
      </c>
      <c r="B493" s="18" t="s">
        <v>171</v>
      </c>
      <c r="C493" s="18" t="s">
        <v>1219</v>
      </c>
      <c r="D493" s="18" t="s">
        <v>160</v>
      </c>
      <c r="E493" s="18" t="s">
        <v>145</v>
      </c>
      <c r="F493" s="18">
        <v>8045</v>
      </c>
      <c r="G493" s="18" t="s">
        <v>657</v>
      </c>
      <c r="H493" s="18"/>
      <c r="I493" s="18" t="s">
        <v>916</v>
      </c>
      <c r="J493" s="18">
        <v>12</v>
      </c>
      <c r="K493" s="18">
        <v>39303.5</v>
      </c>
      <c r="L493" s="49"/>
      <c r="M493" s="2">
        <v>10</v>
      </c>
    </row>
    <row r="494" spans="1:13" ht="18" customHeight="1">
      <c r="A494" s="18">
        <v>491</v>
      </c>
      <c r="B494" s="18" t="s">
        <v>172</v>
      </c>
      <c r="C494" s="18" t="s">
        <v>166</v>
      </c>
      <c r="D494" s="18" t="s">
        <v>167</v>
      </c>
      <c r="E494" s="18" t="s">
        <v>145</v>
      </c>
      <c r="F494" s="18">
        <v>8005</v>
      </c>
      <c r="G494" s="18" t="s">
        <v>680</v>
      </c>
      <c r="H494" s="18"/>
      <c r="I494" s="18" t="s">
        <v>916</v>
      </c>
      <c r="J494" s="18">
        <v>12</v>
      </c>
      <c r="K494" s="18">
        <v>45850.5</v>
      </c>
      <c r="L494" s="49"/>
      <c r="M494" s="2">
        <v>11</v>
      </c>
    </row>
    <row r="495" spans="1:13" ht="18" customHeight="1">
      <c r="A495" s="18">
        <v>492</v>
      </c>
      <c r="B495" s="18" t="s">
        <v>173</v>
      </c>
      <c r="C495" s="18" t="s">
        <v>1219</v>
      </c>
      <c r="D495" s="18" t="s">
        <v>160</v>
      </c>
      <c r="E495" s="18" t="s">
        <v>145</v>
      </c>
      <c r="F495" s="18">
        <v>8045</v>
      </c>
      <c r="G495" s="18" t="s">
        <v>657</v>
      </c>
      <c r="H495" s="18"/>
      <c r="I495" s="18" t="s">
        <v>916</v>
      </c>
      <c r="J495" s="18">
        <v>12</v>
      </c>
      <c r="K495" s="18">
        <v>41240</v>
      </c>
      <c r="L495" s="49"/>
      <c r="M495" s="2">
        <v>12</v>
      </c>
    </row>
    <row r="496" spans="1:13" ht="18" customHeight="1">
      <c r="A496" s="18">
        <v>493</v>
      </c>
      <c r="B496" s="18" t="s">
        <v>174</v>
      </c>
      <c r="C496" s="18" t="s">
        <v>166</v>
      </c>
      <c r="D496" s="18" t="s">
        <v>167</v>
      </c>
      <c r="E496" s="18" t="s">
        <v>145</v>
      </c>
      <c r="F496" s="18">
        <v>8005</v>
      </c>
      <c r="G496" s="18" t="s">
        <v>680</v>
      </c>
      <c r="H496" s="18"/>
      <c r="I496" s="18" t="s">
        <v>916</v>
      </c>
      <c r="J496" s="18">
        <v>12</v>
      </c>
      <c r="K496" s="18">
        <v>48905</v>
      </c>
      <c r="L496" s="49"/>
      <c r="M496" s="2">
        <v>13</v>
      </c>
    </row>
    <row r="497" spans="1:13" ht="18" customHeight="1">
      <c r="A497" s="18">
        <v>494</v>
      </c>
      <c r="B497" s="18" t="s">
        <v>175</v>
      </c>
      <c r="C497" s="18" t="s">
        <v>1219</v>
      </c>
      <c r="D497" s="18" t="s">
        <v>160</v>
      </c>
      <c r="E497" s="18" t="s">
        <v>145</v>
      </c>
      <c r="F497" s="18">
        <v>8045</v>
      </c>
      <c r="G497" s="18" t="s">
        <v>657</v>
      </c>
      <c r="H497" s="18"/>
      <c r="I497" s="18" t="s">
        <v>916</v>
      </c>
      <c r="J497" s="18">
        <v>12</v>
      </c>
      <c r="K497" s="18">
        <v>40413</v>
      </c>
      <c r="L497" s="49"/>
      <c r="M497" s="2">
        <v>14</v>
      </c>
    </row>
    <row r="498" spans="1:13" ht="18" customHeight="1">
      <c r="A498" s="18">
        <v>495</v>
      </c>
      <c r="B498" s="18" t="s">
        <v>176</v>
      </c>
      <c r="C498" s="18" t="s">
        <v>1219</v>
      </c>
      <c r="D498" s="18" t="s">
        <v>160</v>
      </c>
      <c r="E498" s="18" t="s">
        <v>145</v>
      </c>
      <c r="F498" s="18">
        <v>8045</v>
      </c>
      <c r="G498" s="18" t="s">
        <v>657</v>
      </c>
      <c r="H498" s="18"/>
      <c r="I498" s="18" t="s">
        <v>916</v>
      </c>
      <c r="J498" s="18">
        <v>12</v>
      </c>
      <c r="K498" s="18">
        <v>41143</v>
      </c>
      <c r="L498" s="49"/>
      <c r="M498" s="2">
        <v>15</v>
      </c>
    </row>
    <row r="499" spans="1:13" ht="18" customHeight="1">
      <c r="A499" s="18">
        <v>496</v>
      </c>
      <c r="B499" s="18" t="s">
        <v>177</v>
      </c>
      <c r="C499" s="18" t="s">
        <v>1219</v>
      </c>
      <c r="D499" s="18" t="s">
        <v>160</v>
      </c>
      <c r="E499" s="18" t="s">
        <v>145</v>
      </c>
      <c r="F499" s="18">
        <v>8045</v>
      </c>
      <c r="G499" s="18" t="s">
        <v>657</v>
      </c>
      <c r="H499" s="18"/>
      <c r="I499" s="18" t="s">
        <v>916</v>
      </c>
      <c r="J499" s="18">
        <v>12</v>
      </c>
      <c r="K499" s="18">
        <v>40012</v>
      </c>
      <c r="L499" s="49"/>
      <c r="M499" s="2">
        <v>16</v>
      </c>
    </row>
    <row r="500" spans="1:13" ht="18" customHeight="1">
      <c r="A500" s="18">
        <v>497</v>
      </c>
      <c r="B500" s="18" t="s">
        <v>178</v>
      </c>
      <c r="C500" s="18" t="s">
        <v>1219</v>
      </c>
      <c r="D500" s="18" t="s">
        <v>160</v>
      </c>
      <c r="E500" s="18" t="s">
        <v>145</v>
      </c>
      <c r="F500" s="18">
        <v>8045</v>
      </c>
      <c r="G500" s="18" t="s">
        <v>657</v>
      </c>
      <c r="H500" s="18"/>
      <c r="I500" s="18" t="s">
        <v>916</v>
      </c>
      <c r="J500" s="18">
        <v>12</v>
      </c>
      <c r="K500" s="18">
        <v>44057</v>
      </c>
      <c r="L500" s="49"/>
      <c r="M500" s="2">
        <v>17</v>
      </c>
    </row>
    <row r="501" spans="1:13" ht="18" customHeight="1">
      <c r="A501" s="18">
        <v>498</v>
      </c>
      <c r="B501" s="18" t="s">
        <v>179</v>
      </c>
      <c r="C501" s="18" t="s">
        <v>166</v>
      </c>
      <c r="D501" s="18" t="s">
        <v>167</v>
      </c>
      <c r="E501" s="18" t="s">
        <v>145</v>
      </c>
      <c r="F501" s="18">
        <v>8005</v>
      </c>
      <c r="G501" s="18" t="s">
        <v>680</v>
      </c>
      <c r="H501" s="18"/>
      <c r="I501" s="18" t="s">
        <v>916</v>
      </c>
      <c r="J501" s="18">
        <v>12</v>
      </c>
      <c r="K501" s="18">
        <v>45312</v>
      </c>
      <c r="L501" s="49"/>
      <c r="M501" s="2">
        <v>18</v>
      </c>
    </row>
    <row r="502" spans="1:13" ht="18" customHeight="1">
      <c r="A502" s="18">
        <v>499</v>
      </c>
      <c r="B502" s="18" t="s">
        <v>180</v>
      </c>
      <c r="C502" s="18" t="s">
        <v>1219</v>
      </c>
      <c r="D502" s="18" t="s">
        <v>160</v>
      </c>
      <c r="E502" s="18" t="s">
        <v>145</v>
      </c>
      <c r="F502" s="18">
        <v>8045</v>
      </c>
      <c r="G502" s="18" t="s">
        <v>657</v>
      </c>
      <c r="H502" s="18"/>
      <c r="I502" s="18" t="s">
        <v>916</v>
      </c>
      <c r="J502" s="18">
        <v>12</v>
      </c>
      <c r="K502" s="18">
        <v>40344</v>
      </c>
      <c r="L502" s="49"/>
      <c r="M502" s="2">
        <v>19</v>
      </c>
    </row>
    <row r="503" spans="1:13" ht="18" customHeight="1">
      <c r="A503" s="18">
        <v>500</v>
      </c>
      <c r="B503" s="18" t="s">
        <v>181</v>
      </c>
      <c r="C503" s="18" t="s">
        <v>1219</v>
      </c>
      <c r="D503" s="18" t="s">
        <v>160</v>
      </c>
      <c r="E503" s="18" t="s">
        <v>145</v>
      </c>
      <c r="F503" s="18">
        <v>8045</v>
      </c>
      <c r="G503" s="18" t="s">
        <v>657</v>
      </c>
      <c r="H503" s="18"/>
      <c r="I503" s="18" t="s">
        <v>916</v>
      </c>
      <c r="J503" s="18">
        <v>12</v>
      </c>
      <c r="K503" s="18">
        <v>42261</v>
      </c>
      <c r="L503" s="49"/>
      <c r="M503" s="2">
        <v>20</v>
      </c>
    </row>
    <row r="504" spans="1:13" ht="18" customHeight="1">
      <c r="A504" s="18">
        <v>501</v>
      </c>
      <c r="B504" s="18" t="s">
        <v>182</v>
      </c>
      <c r="C504" s="18" t="s">
        <v>1219</v>
      </c>
      <c r="D504" s="18" t="s">
        <v>160</v>
      </c>
      <c r="E504" s="18" t="s">
        <v>145</v>
      </c>
      <c r="F504" s="18">
        <v>8045</v>
      </c>
      <c r="G504" s="18" t="s">
        <v>657</v>
      </c>
      <c r="H504" s="18"/>
      <c r="I504" s="18" t="s">
        <v>916</v>
      </c>
      <c r="J504" s="18">
        <v>12</v>
      </c>
      <c r="K504" s="18">
        <v>46416</v>
      </c>
      <c r="L504" s="49"/>
      <c r="M504" s="2">
        <v>21</v>
      </c>
    </row>
    <row r="505" spans="1:13" ht="18" customHeight="1">
      <c r="A505" s="18">
        <v>502</v>
      </c>
      <c r="B505" s="18" t="s">
        <v>183</v>
      </c>
      <c r="C505" s="18" t="s">
        <v>1219</v>
      </c>
      <c r="D505" s="18" t="s">
        <v>160</v>
      </c>
      <c r="E505" s="18" t="s">
        <v>145</v>
      </c>
      <c r="F505" s="18">
        <v>8045</v>
      </c>
      <c r="G505" s="18" t="s">
        <v>657</v>
      </c>
      <c r="H505" s="18"/>
      <c r="I505" s="18" t="s">
        <v>916</v>
      </c>
      <c r="J505" s="18">
        <v>12</v>
      </c>
      <c r="K505" s="18">
        <v>45192</v>
      </c>
      <c r="L505" s="49"/>
      <c r="M505" s="2">
        <v>22</v>
      </c>
    </row>
    <row r="506" spans="1:13" ht="18" customHeight="1">
      <c r="A506" s="18">
        <v>503</v>
      </c>
      <c r="B506" s="18" t="s">
        <v>184</v>
      </c>
      <c r="C506" s="18" t="s">
        <v>1219</v>
      </c>
      <c r="D506" s="18" t="s">
        <v>160</v>
      </c>
      <c r="E506" s="18" t="s">
        <v>145</v>
      </c>
      <c r="F506" s="18">
        <v>8045</v>
      </c>
      <c r="G506" s="18" t="s">
        <v>657</v>
      </c>
      <c r="H506" s="18"/>
      <c r="I506" s="18" t="s">
        <v>916</v>
      </c>
      <c r="J506" s="18">
        <v>12</v>
      </c>
      <c r="K506" s="18">
        <v>43993</v>
      </c>
      <c r="L506" s="49"/>
      <c r="M506" s="2">
        <v>23</v>
      </c>
    </row>
    <row r="507" spans="1:13" ht="18" customHeight="1">
      <c r="A507" s="18">
        <v>504</v>
      </c>
      <c r="B507" s="18" t="s">
        <v>185</v>
      </c>
      <c r="C507" s="18" t="s">
        <v>1219</v>
      </c>
      <c r="D507" s="18" t="s">
        <v>160</v>
      </c>
      <c r="E507" s="18" t="s">
        <v>145</v>
      </c>
      <c r="F507" s="18">
        <v>8045</v>
      </c>
      <c r="G507" s="18" t="s">
        <v>657</v>
      </c>
      <c r="H507" s="18"/>
      <c r="I507" s="18" t="s">
        <v>916</v>
      </c>
      <c r="J507" s="18">
        <v>12</v>
      </c>
      <c r="K507" s="18">
        <v>30990</v>
      </c>
      <c r="L507" s="49"/>
      <c r="M507" s="2">
        <v>24</v>
      </c>
    </row>
    <row r="508" spans="1:13" ht="18" customHeight="1">
      <c r="A508" s="18">
        <v>505</v>
      </c>
      <c r="B508" s="18" t="s">
        <v>186</v>
      </c>
      <c r="C508" s="18" t="s">
        <v>166</v>
      </c>
      <c r="D508" s="18" t="s">
        <v>167</v>
      </c>
      <c r="E508" s="18" t="s">
        <v>145</v>
      </c>
      <c r="F508" s="18">
        <v>8005</v>
      </c>
      <c r="G508" s="18" t="s">
        <v>680</v>
      </c>
      <c r="H508" s="18"/>
      <c r="I508" s="18" t="s">
        <v>916</v>
      </c>
      <c r="J508" s="18">
        <v>12</v>
      </c>
      <c r="K508" s="18">
        <v>44737</v>
      </c>
      <c r="L508" s="49"/>
      <c r="M508" s="2">
        <v>25</v>
      </c>
    </row>
    <row r="509" spans="1:13" ht="18" customHeight="1">
      <c r="A509" s="18">
        <v>506</v>
      </c>
      <c r="B509" s="18" t="s">
        <v>187</v>
      </c>
      <c r="C509" s="18" t="s">
        <v>1219</v>
      </c>
      <c r="D509" s="18" t="s">
        <v>160</v>
      </c>
      <c r="E509" s="18" t="s">
        <v>145</v>
      </c>
      <c r="F509" s="18">
        <v>8045</v>
      </c>
      <c r="G509" s="18" t="s">
        <v>657</v>
      </c>
      <c r="H509" s="18"/>
      <c r="I509" s="18" t="s">
        <v>916</v>
      </c>
      <c r="J509" s="18">
        <v>12</v>
      </c>
      <c r="K509" s="18">
        <v>36601.5</v>
      </c>
      <c r="L509" s="49"/>
      <c r="M509" s="2">
        <v>26</v>
      </c>
    </row>
    <row r="510" spans="1:13" ht="18" customHeight="1">
      <c r="A510" s="18">
        <v>507</v>
      </c>
      <c r="B510" s="18" t="s">
        <v>188</v>
      </c>
      <c r="C510" s="18" t="s">
        <v>1219</v>
      </c>
      <c r="D510" s="18" t="s">
        <v>160</v>
      </c>
      <c r="E510" s="18" t="s">
        <v>145</v>
      </c>
      <c r="F510" s="18">
        <v>8045</v>
      </c>
      <c r="G510" s="18" t="s">
        <v>657</v>
      </c>
      <c r="H510" s="18"/>
      <c r="I510" s="18" t="s">
        <v>916</v>
      </c>
      <c r="J510" s="18">
        <v>12</v>
      </c>
      <c r="K510" s="18">
        <v>38220</v>
      </c>
      <c r="L510" s="49"/>
      <c r="M510" s="2">
        <v>27</v>
      </c>
    </row>
    <row r="511" spans="1:13" ht="18" customHeight="1">
      <c r="A511" s="18">
        <v>508</v>
      </c>
      <c r="B511" s="18" t="s">
        <v>189</v>
      </c>
      <c r="C511" s="18" t="s">
        <v>1219</v>
      </c>
      <c r="D511" s="18" t="s">
        <v>160</v>
      </c>
      <c r="E511" s="18" t="s">
        <v>145</v>
      </c>
      <c r="F511" s="18">
        <v>8045</v>
      </c>
      <c r="G511" s="18" t="s">
        <v>657</v>
      </c>
      <c r="H511" s="18"/>
      <c r="I511" s="18" t="s">
        <v>916</v>
      </c>
      <c r="J511" s="18">
        <v>12</v>
      </c>
      <c r="K511" s="18">
        <v>45563</v>
      </c>
      <c r="L511" s="49"/>
      <c r="M511" s="2">
        <v>28</v>
      </c>
    </row>
    <row r="512" spans="1:13" ht="18" customHeight="1">
      <c r="A512" s="18">
        <v>509</v>
      </c>
      <c r="B512" s="18" t="s">
        <v>190</v>
      </c>
      <c r="C512" s="18" t="s">
        <v>1219</v>
      </c>
      <c r="D512" s="18" t="s">
        <v>160</v>
      </c>
      <c r="E512" s="18" t="s">
        <v>145</v>
      </c>
      <c r="F512" s="18">
        <v>8045</v>
      </c>
      <c r="G512" s="18" t="s">
        <v>657</v>
      </c>
      <c r="H512" s="18"/>
      <c r="I512" s="18" t="s">
        <v>916</v>
      </c>
      <c r="J512" s="18">
        <v>12</v>
      </c>
      <c r="K512" s="18">
        <v>45820</v>
      </c>
      <c r="L512" s="49"/>
      <c r="M512" s="2">
        <v>29</v>
      </c>
    </row>
    <row r="513" spans="1:13" ht="18" customHeight="1">
      <c r="A513" s="18">
        <v>510</v>
      </c>
      <c r="B513" s="18" t="s">
        <v>191</v>
      </c>
      <c r="C513" s="18" t="s">
        <v>1219</v>
      </c>
      <c r="D513" s="18" t="s">
        <v>160</v>
      </c>
      <c r="E513" s="18" t="s">
        <v>145</v>
      </c>
      <c r="F513" s="18">
        <v>8045</v>
      </c>
      <c r="G513" s="18" t="s">
        <v>657</v>
      </c>
      <c r="H513" s="18"/>
      <c r="I513" s="18" t="s">
        <v>916</v>
      </c>
      <c r="J513" s="18">
        <v>12</v>
      </c>
      <c r="K513" s="18">
        <v>34645</v>
      </c>
      <c r="L513" s="49"/>
      <c r="M513" s="2">
        <v>30</v>
      </c>
    </row>
    <row r="514" spans="1:13" ht="18" customHeight="1">
      <c r="A514" s="18">
        <v>511</v>
      </c>
      <c r="B514" s="18" t="s">
        <v>192</v>
      </c>
      <c r="C514" s="18" t="s">
        <v>1219</v>
      </c>
      <c r="D514" s="18" t="s">
        <v>160</v>
      </c>
      <c r="E514" s="18" t="s">
        <v>145</v>
      </c>
      <c r="F514" s="18">
        <v>8045</v>
      </c>
      <c r="G514" s="18" t="s">
        <v>657</v>
      </c>
      <c r="H514" s="18"/>
      <c r="I514" s="18" t="s">
        <v>916</v>
      </c>
      <c r="J514" s="18">
        <v>12</v>
      </c>
      <c r="K514" s="18">
        <v>47664</v>
      </c>
      <c r="L514" s="49"/>
      <c r="M514" s="2">
        <v>31</v>
      </c>
    </row>
    <row r="515" spans="1:13" ht="18" customHeight="1">
      <c r="A515" s="18">
        <v>512</v>
      </c>
      <c r="B515" s="18" t="s">
        <v>193</v>
      </c>
      <c r="C515" s="18" t="s">
        <v>1219</v>
      </c>
      <c r="D515" s="18" t="s">
        <v>160</v>
      </c>
      <c r="E515" s="18" t="s">
        <v>145</v>
      </c>
      <c r="F515" s="18">
        <v>8045</v>
      </c>
      <c r="G515" s="18" t="s">
        <v>657</v>
      </c>
      <c r="H515" s="18"/>
      <c r="I515" s="18" t="s">
        <v>916</v>
      </c>
      <c r="J515" s="18">
        <v>12</v>
      </c>
      <c r="K515" s="18">
        <v>45204</v>
      </c>
      <c r="L515" s="49"/>
      <c r="M515" s="2">
        <v>32</v>
      </c>
    </row>
    <row r="516" spans="1:13" ht="18" customHeight="1">
      <c r="A516" s="18">
        <v>513</v>
      </c>
      <c r="B516" s="18" t="s">
        <v>194</v>
      </c>
      <c r="C516" s="18" t="s">
        <v>1219</v>
      </c>
      <c r="D516" s="18" t="s">
        <v>160</v>
      </c>
      <c r="E516" s="18" t="s">
        <v>145</v>
      </c>
      <c r="F516" s="18">
        <v>8045</v>
      </c>
      <c r="G516" s="18" t="s">
        <v>657</v>
      </c>
      <c r="H516" s="18"/>
      <c r="I516" s="18" t="s">
        <v>916</v>
      </c>
      <c r="J516" s="18">
        <v>12</v>
      </c>
      <c r="K516" s="18">
        <v>47433</v>
      </c>
      <c r="L516" s="49"/>
      <c r="M516" s="2">
        <v>33</v>
      </c>
    </row>
    <row r="517" spans="1:13" ht="18" customHeight="1">
      <c r="A517" s="18">
        <v>514</v>
      </c>
      <c r="B517" s="18" t="s">
        <v>195</v>
      </c>
      <c r="C517" s="18" t="s">
        <v>1219</v>
      </c>
      <c r="D517" s="18" t="s">
        <v>196</v>
      </c>
      <c r="E517" s="18" t="s">
        <v>145</v>
      </c>
      <c r="F517" s="18">
        <v>8045</v>
      </c>
      <c r="G517" s="18" t="s">
        <v>146</v>
      </c>
      <c r="H517" s="18" t="s">
        <v>146</v>
      </c>
      <c r="I517" s="18" t="s">
        <v>916</v>
      </c>
      <c r="J517" s="18">
        <v>12</v>
      </c>
      <c r="K517" s="18">
        <v>48510</v>
      </c>
      <c r="L517" s="49" t="s">
        <v>728</v>
      </c>
      <c r="M517" s="2">
        <v>1</v>
      </c>
    </row>
    <row r="518" spans="1:13" ht="18" customHeight="1">
      <c r="A518" s="18">
        <v>515</v>
      </c>
      <c r="B518" s="18" t="s">
        <v>197</v>
      </c>
      <c r="C518" s="18" t="s">
        <v>1219</v>
      </c>
      <c r="D518" s="18" t="s">
        <v>707</v>
      </c>
      <c r="E518" s="18" t="s">
        <v>145</v>
      </c>
      <c r="F518" s="18">
        <v>8045</v>
      </c>
      <c r="G518" s="18" t="s">
        <v>146</v>
      </c>
      <c r="H518" s="18" t="s">
        <v>146</v>
      </c>
      <c r="I518" s="18" t="s">
        <v>916</v>
      </c>
      <c r="J518" s="18">
        <v>12</v>
      </c>
      <c r="K518" s="18">
        <v>55110</v>
      </c>
      <c r="L518" s="49"/>
      <c r="M518" s="2">
        <v>2</v>
      </c>
    </row>
    <row r="519" spans="1:13" ht="18" customHeight="1">
      <c r="A519" s="18">
        <v>516</v>
      </c>
      <c r="B519" s="18" t="s">
        <v>198</v>
      </c>
      <c r="C519" s="18" t="s">
        <v>1219</v>
      </c>
      <c r="D519" s="18" t="s">
        <v>707</v>
      </c>
      <c r="E519" s="18" t="s">
        <v>145</v>
      </c>
      <c r="F519" s="18">
        <v>8045</v>
      </c>
      <c r="G519" s="18" t="s">
        <v>146</v>
      </c>
      <c r="H519" s="18" t="s">
        <v>146</v>
      </c>
      <c r="I519" s="18" t="s">
        <v>916</v>
      </c>
      <c r="J519" s="18">
        <v>12</v>
      </c>
      <c r="K519" s="18">
        <v>37496</v>
      </c>
      <c r="L519" s="49"/>
      <c r="M519" s="2">
        <v>3</v>
      </c>
    </row>
    <row r="520" spans="1:13" ht="18" customHeight="1">
      <c r="A520" s="18">
        <v>517</v>
      </c>
      <c r="B520" s="18" t="s">
        <v>199</v>
      </c>
      <c r="C520" s="18" t="s">
        <v>1219</v>
      </c>
      <c r="D520" s="18" t="s">
        <v>196</v>
      </c>
      <c r="E520" s="18" t="s">
        <v>145</v>
      </c>
      <c r="F520" s="18">
        <v>8045</v>
      </c>
      <c r="G520" s="18" t="s">
        <v>146</v>
      </c>
      <c r="H520" s="18" t="s">
        <v>146</v>
      </c>
      <c r="I520" s="18" t="s">
        <v>916</v>
      </c>
      <c r="J520" s="18">
        <v>12</v>
      </c>
      <c r="K520" s="18">
        <v>48915</v>
      </c>
      <c r="L520" s="49"/>
      <c r="M520" s="2">
        <v>4</v>
      </c>
    </row>
    <row r="521" spans="1:13" ht="18" customHeight="1">
      <c r="A521" s="18">
        <v>518</v>
      </c>
      <c r="B521" s="18" t="s">
        <v>200</v>
      </c>
      <c r="C521" s="18" t="s">
        <v>1219</v>
      </c>
      <c r="D521" s="18" t="s">
        <v>196</v>
      </c>
      <c r="E521" s="18" t="s">
        <v>145</v>
      </c>
      <c r="F521" s="18">
        <v>8045</v>
      </c>
      <c r="G521" s="18" t="s">
        <v>146</v>
      </c>
      <c r="H521" s="18" t="s">
        <v>146</v>
      </c>
      <c r="I521" s="18" t="s">
        <v>916</v>
      </c>
      <c r="J521" s="18">
        <v>12</v>
      </c>
      <c r="K521" s="18">
        <v>65168</v>
      </c>
      <c r="L521" s="49"/>
      <c r="M521" s="2">
        <v>5</v>
      </c>
    </row>
    <row r="522" spans="1:13" ht="18" customHeight="1">
      <c r="A522" s="18">
        <v>519</v>
      </c>
      <c r="B522" s="18" t="s">
        <v>201</v>
      </c>
      <c r="C522" s="18" t="s">
        <v>1219</v>
      </c>
      <c r="D522" s="18" t="s">
        <v>196</v>
      </c>
      <c r="E522" s="18" t="s">
        <v>145</v>
      </c>
      <c r="F522" s="18">
        <v>8045</v>
      </c>
      <c r="G522" s="18" t="s">
        <v>146</v>
      </c>
      <c r="H522" s="18" t="s">
        <v>146</v>
      </c>
      <c r="I522" s="18" t="s">
        <v>916</v>
      </c>
      <c r="J522" s="18">
        <v>12</v>
      </c>
      <c r="K522" s="18">
        <v>42435</v>
      </c>
      <c r="L522" s="49"/>
      <c r="M522" s="2">
        <v>6</v>
      </c>
    </row>
    <row r="523" spans="1:13" ht="18" customHeight="1">
      <c r="A523" s="18">
        <v>520</v>
      </c>
      <c r="B523" s="18" t="s">
        <v>202</v>
      </c>
      <c r="C523" s="18" t="s">
        <v>1219</v>
      </c>
      <c r="D523" s="18" t="s">
        <v>196</v>
      </c>
      <c r="E523" s="18" t="s">
        <v>145</v>
      </c>
      <c r="F523" s="18">
        <v>8045</v>
      </c>
      <c r="G523" s="18" t="s">
        <v>146</v>
      </c>
      <c r="H523" s="18" t="s">
        <v>146</v>
      </c>
      <c r="I523" s="18" t="s">
        <v>916</v>
      </c>
      <c r="J523" s="18">
        <v>12</v>
      </c>
      <c r="K523" s="18">
        <v>73540</v>
      </c>
      <c r="L523" s="49"/>
      <c r="M523" s="2">
        <v>7</v>
      </c>
    </row>
    <row r="524" spans="1:13" ht="18" customHeight="1">
      <c r="A524" s="18">
        <v>521</v>
      </c>
      <c r="B524" s="18" t="s">
        <v>203</v>
      </c>
      <c r="C524" s="18" t="s">
        <v>1219</v>
      </c>
      <c r="D524" s="18" t="s">
        <v>196</v>
      </c>
      <c r="E524" s="18" t="s">
        <v>145</v>
      </c>
      <c r="F524" s="18">
        <v>8045</v>
      </c>
      <c r="G524" s="18" t="s">
        <v>146</v>
      </c>
      <c r="H524" s="18" t="s">
        <v>146</v>
      </c>
      <c r="I524" s="18" t="s">
        <v>916</v>
      </c>
      <c r="J524" s="18">
        <v>12</v>
      </c>
      <c r="K524" s="18">
        <v>37536</v>
      </c>
      <c r="L524" s="49"/>
      <c r="M524" s="2">
        <v>8</v>
      </c>
    </row>
    <row r="525" spans="1:13" ht="18" customHeight="1">
      <c r="A525" s="18">
        <v>522</v>
      </c>
      <c r="B525" s="18" t="s">
        <v>204</v>
      </c>
      <c r="C525" s="18" t="s">
        <v>1219</v>
      </c>
      <c r="D525" s="18" t="s">
        <v>707</v>
      </c>
      <c r="E525" s="18" t="s">
        <v>145</v>
      </c>
      <c r="F525" s="18">
        <v>8045</v>
      </c>
      <c r="G525" s="18" t="s">
        <v>146</v>
      </c>
      <c r="H525" s="18" t="s">
        <v>146</v>
      </c>
      <c r="I525" s="18" t="s">
        <v>916</v>
      </c>
      <c r="J525" s="18">
        <v>12</v>
      </c>
      <c r="K525" s="18">
        <v>42075</v>
      </c>
      <c r="L525" s="49"/>
      <c r="M525" s="2">
        <v>9</v>
      </c>
    </row>
    <row r="526" spans="1:13" ht="18" customHeight="1">
      <c r="A526" s="18">
        <v>523</v>
      </c>
      <c r="B526" s="18" t="s">
        <v>205</v>
      </c>
      <c r="C526" s="18" t="s">
        <v>1219</v>
      </c>
      <c r="D526" s="18" t="s">
        <v>196</v>
      </c>
      <c r="E526" s="18" t="s">
        <v>145</v>
      </c>
      <c r="F526" s="18">
        <v>8045</v>
      </c>
      <c r="G526" s="18" t="s">
        <v>146</v>
      </c>
      <c r="H526" s="18" t="s">
        <v>146</v>
      </c>
      <c r="I526" s="18" t="s">
        <v>916</v>
      </c>
      <c r="J526" s="18">
        <v>12</v>
      </c>
      <c r="K526" s="18">
        <v>53811</v>
      </c>
      <c r="L526" s="49"/>
      <c r="M526" s="2">
        <v>10</v>
      </c>
    </row>
    <row r="527" spans="1:13" ht="18" customHeight="1">
      <c r="A527" s="18">
        <v>524</v>
      </c>
      <c r="B527" s="18" t="s">
        <v>206</v>
      </c>
      <c r="C527" s="18" t="s">
        <v>1219</v>
      </c>
      <c r="D527" s="18" t="s">
        <v>196</v>
      </c>
      <c r="E527" s="18" t="s">
        <v>145</v>
      </c>
      <c r="F527" s="18">
        <v>8045</v>
      </c>
      <c r="G527" s="18" t="s">
        <v>146</v>
      </c>
      <c r="H527" s="18" t="s">
        <v>146</v>
      </c>
      <c r="I527" s="18" t="s">
        <v>916</v>
      </c>
      <c r="J527" s="18">
        <v>12</v>
      </c>
      <c r="K527" s="18">
        <v>54714</v>
      </c>
      <c r="L527" s="49"/>
      <c r="M527" s="2">
        <v>11</v>
      </c>
    </row>
    <row r="528" spans="1:13" ht="18" customHeight="1">
      <c r="A528" s="18">
        <v>525</v>
      </c>
      <c r="B528" s="18" t="s">
        <v>207</v>
      </c>
      <c r="C528" s="18" t="s">
        <v>1219</v>
      </c>
      <c r="D528" s="18" t="s">
        <v>196</v>
      </c>
      <c r="E528" s="18" t="s">
        <v>145</v>
      </c>
      <c r="F528" s="18">
        <v>8045</v>
      </c>
      <c r="G528" s="18" t="s">
        <v>146</v>
      </c>
      <c r="H528" s="18" t="s">
        <v>146</v>
      </c>
      <c r="I528" s="18" t="s">
        <v>916</v>
      </c>
      <c r="J528" s="18">
        <v>12</v>
      </c>
      <c r="K528" s="18">
        <v>72480</v>
      </c>
      <c r="L528" s="49"/>
      <c r="M528" s="2">
        <v>12</v>
      </c>
    </row>
    <row r="529" spans="1:13" ht="18" customHeight="1">
      <c r="A529" s="18">
        <v>526</v>
      </c>
      <c r="B529" s="18" t="s">
        <v>208</v>
      </c>
      <c r="C529" s="18" t="s">
        <v>1219</v>
      </c>
      <c r="D529" s="18" t="s">
        <v>196</v>
      </c>
      <c r="E529" s="18" t="s">
        <v>145</v>
      </c>
      <c r="F529" s="18">
        <v>8045</v>
      </c>
      <c r="G529" s="18" t="s">
        <v>146</v>
      </c>
      <c r="H529" s="18" t="s">
        <v>146</v>
      </c>
      <c r="I529" s="18" t="s">
        <v>916</v>
      </c>
      <c r="J529" s="18">
        <v>12</v>
      </c>
      <c r="K529" s="18">
        <v>72700</v>
      </c>
      <c r="L529" s="49"/>
      <c r="M529" s="2">
        <v>13</v>
      </c>
    </row>
    <row r="530" spans="1:13" ht="18" customHeight="1">
      <c r="A530" s="18">
        <v>527</v>
      </c>
      <c r="B530" s="18" t="s">
        <v>209</v>
      </c>
      <c r="C530" s="18" t="s">
        <v>1219</v>
      </c>
      <c r="D530" s="18" t="s">
        <v>707</v>
      </c>
      <c r="E530" s="18" t="s">
        <v>145</v>
      </c>
      <c r="F530" s="18">
        <v>8045</v>
      </c>
      <c r="G530" s="18" t="s">
        <v>146</v>
      </c>
      <c r="H530" s="18" t="s">
        <v>146</v>
      </c>
      <c r="I530" s="18" t="s">
        <v>916</v>
      </c>
      <c r="J530" s="18">
        <v>12</v>
      </c>
      <c r="K530" s="18">
        <v>37496</v>
      </c>
      <c r="L530" s="49"/>
      <c r="M530" s="2">
        <v>14</v>
      </c>
    </row>
    <row r="531" spans="1:13" ht="18" customHeight="1">
      <c r="A531" s="18">
        <v>528</v>
      </c>
      <c r="B531" s="18" t="s">
        <v>210</v>
      </c>
      <c r="C531" s="18" t="s">
        <v>1219</v>
      </c>
      <c r="D531" s="18" t="s">
        <v>196</v>
      </c>
      <c r="E531" s="18" t="s">
        <v>145</v>
      </c>
      <c r="F531" s="18">
        <v>8045</v>
      </c>
      <c r="G531" s="18" t="s">
        <v>146</v>
      </c>
      <c r="H531" s="18" t="s">
        <v>146</v>
      </c>
      <c r="I531" s="18" t="s">
        <v>916</v>
      </c>
      <c r="J531" s="18">
        <v>12</v>
      </c>
      <c r="K531" s="18">
        <v>73732</v>
      </c>
      <c r="L531" s="49"/>
      <c r="M531" s="2">
        <v>15</v>
      </c>
    </row>
    <row r="532" spans="1:13" ht="18" customHeight="1">
      <c r="A532" s="18">
        <v>529</v>
      </c>
      <c r="B532" s="18" t="s">
        <v>211</v>
      </c>
      <c r="C532" s="18" t="s">
        <v>1219</v>
      </c>
      <c r="D532" s="18" t="s">
        <v>196</v>
      </c>
      <c r="E532" s="18" t="s">
        <v>145</v>
      </c>
      <c r="F532" s="18">
        <v>8045</v>
      </c>
      <c r="G532" s="18" t="s">
        <v>146</v>
      </c>
      <c r="H532" s="18" t="s">
        <v>146</v>
      </c>
      <c r="I532" s="18" t="s">
        <v>916</v>
      </c>
      <c r="J532" s="18">
        <v>12</v>
      </c>
      <c r="K532" s="18">
        <v>48330</v>
      </c>
      <c r="L532" s="49"/>
      <c r="M532" s="2">
        <v>16</v>
      </c>
    </row>
    <row r="533" spans="1:13" ht="18" customHeight="1">
      <c r="A533" s="18">
        <v>530</v>
      </c>
      <c r="B533" s="18" t="s">
        <v>212</v>
      </c>
      <c r="C533" s="18" t="s">
        <v>1219</v>
      </c>
      <c r="D533" s="18" t="s">
        <v>196</v>
      </c>
      <c r="E533" s="18" t="s">
        <v>145</v>
      </c>
      <c r="F533" s="18">
        <v>8045</v>
      </c>
      <c r="G533" s="18" t="s">
        <v>146</v>
      </c>
      <c r="H533" s="18" t="s">
        <v>146</v>
      </c>
      <c r="I533" s="18" t="s">
        <v>916</v>
      </c>
      <c r="J533" s="18">
        <v>12</v>
      </c>
      <c r="K533" s="18">
        <v>79384</v>
      </c>
      <c r="L533" s="49"/>
      <c r="M533" s="2">
        <v>17</v>
      </c>
    </row>
    <row r="534" spans="1:13" ht="18" customHeight="1">
      <c r="A534" s="18">
        <v>531</v>
      </c>
      <c r="B534" s="18" t="s">
        <v>213</v>
      </c>
      <c r="C534" s="18" t="s">
        <v>1219</v>
      </c>
      <c r="D534" s="18" t="s">
        <v>196</v>
      </c>
      <c r="E534" s="18" t="s">
        <v>145</v>
      </c>
      <c r="F534" s="18">
        <v>8045</v>
      </c>
      <c r="G534" s="18" t="s">
        <v>146</v>
      </c>
      <c r="H534" s="18" t="s">
        <v>146</v>
      </c>
      <c r="I534" s="18" t="s">
        <v>916</v>
      </c>
      <c r="J534" s="18">
        <v>12</v>
      </c>
      <c r="K534" s="18">
        <v>35136</v>
      </c>
      <c r="L534" s="49"/>
      <c r="M534" s="2">
        <v>18</v>
      </c>
    </row>
    <row r="535" spans="1:13" ht="18" customHeight="1">
      <c r="A535" s="18">
        <v>532</v>
      </c>
      <c r="B535" s="18" t="s">
        <v>214</v>
      </c>
      <c r="C535" s="18" t="s">
        <v>1219</v>
      </c>
      <c r="D535" s="18" t="s">
        <v>196</v>
      </c>
      <c r="E535" s="18" t="s">
        <v>145</v>
      </c>
      <c r="F535" s="18">
        <v>8045</v>
      </c>
      <c r="G535" s="18" t="s">
        <v>146</v>
      </c>
      <c r="H535" s="18" t="s">
        <v>146</v>
      </c>
      <c r="I535" s="18" t="s">
        <v>916</v>
      </c>
      <c r="J535" s="18">
        <v>12</v>
      </c>
      <c r="K535" s="18">
        <v>53320</v>
      </c>
      <c r="L535" s="49"/>
      <c r="M535" s="2">
        <v>19</v>
      </c>
    </row>
    <row r="536" spans="1:13" ht="18" customHeight="1">
      <c r="A536" s="18">
        <v>533</v>
      </c>
      <c r="B536" s="18" t="s">
        <v>215</v>
      </c>
      <c r="C536" s="18" t="s">
        <v>1219</v>
      </c>
      <c r="D536" s="18" t="s">
        <v>196</v>
      </c>
      <c r="E536" s="18" t="s">
        <v>145</v>
      </c>
      <c r="F536" s="18">
        <v>8045</v>
      </c>
      <c r="G536" s="18" t="s">
        <v>146</v>
      </c>
      <c r="H536" s="18" t="s">
        <v>146</v>
      </c>
      <c r="I536" s="18" t="s">
        <v>916</v>
      </c>
      <c r="J536" s="18">
        <v>12</v>
      </c>
      <c r="K536" s="18">
        <v>48195</v>
      </c>
      <c r="L536" s="49"/>
      <c r="M536" s="2">
        <v>20</v>
      </c>
    </row>
    <row r="537" spans="1:13" ht="18" customHeight="1">
      <c r="A537" s="18">
        <v>534</v>
      </c>
      <c r="B537" s="18" t="s">
        <v>216</v>
      </c>
      <c r="C537" s="18" t="s">
        <v>1219</v>
      </c>
      <c r="D537" s="18" t="s">
        <v>196</v>
      </c>
      <c r="E537" s="18" t="s">
        <v>145</v>
      </c>
      <c r="F537" s="18">
        <v>8045</v>
      </c>
      <c r="G537" s="18" t="s">
        <v>146</v>
      </c>
      <c r="H537" s="18" t="s">
        <v>146</v>
      </c>
      <c r="I537" s="18" t="s">
        <v>916</v>
      </c>
      <c r="J537" s="18">
        <v>12</v>
      </c>
      <c r="K537" s="18">
        <v>73972</v>
      </c>
      <c r="L537" s="49"/>
      <c r="M537" s="2">
        <v>21</v>
      </c>
    </row>
    <row r="538" spans="1:13" ht="18" customHeight="1">
      <c r="A538" s="18">
        <v>535</v>
      </c>
      <c r="B538" s="18" t="s">
        <v>217</v>
      </c>
      <c r="C538" s="18" t="s">
        <v>1219</v>
      </c>
      <c r="D538" s="18" t="s">
        <v>196</v>
      </c>
      <c r="E538" s="18" t="s">
        <v>145</v>
      </c>
      <c r="F538" s="18">
        <v>8045</v>
      </c>
      <c r="G538" s="18" t="s">
        <v>146</v>
      </c>
      <c r="H538" s="18" t="s">
        <v>146</v>
      </c>
      <c r="I538" s="18" t="s">
        <v>916</v>
      </c>
      <c r="J538" s="18">
        <v>12</v>
      </c>
      <c r="K538" s="18">
        <v>79312</v>
      </c>
      <c r="L538" s="49"/>
      <c r="M538" s="2">
        <v>22</v>
      </c>
    </row>
    <row r="539" spans="1:13" ht="18" customHeight="1">
      <c r="A539" s="18">
        <v>536</v>
      </c>
      <c r="B539" s="18" t="s">
        <v>218</v>
      </c>
      <c r="C539" s="18" t="s">
        <v>1219</v>
      </c>
      <c r="D539" s="18" t="s">
        <v>196</v>
      </c>
      <c r="E539" s="18" t="s">
        <v>145</v>
      </c>
      <c r="F539" s="18">
        <v>8045</v>
      </c>
      <c r="G539" s="18" t="s">
        <v>146</v>
      </c>
      <c r="H539" s="18" t="s">
        <v>146</v>
      </c>
      <c r="I539" s="18" t="s">
        <v>916</v>
      </c>
      <c r="J539" s="18">
        <v>12</v>
      </c>
      <c r="K539" s="18">
        <v>74405</v>
      </c>
      <c r="L539" s="49"/>
      <c r="M539" s="2">
        <v>23</v>
      </c>
    </row>
    <row r="540" spans="1:13" ht="18" customHeight="1">
      <c r="A540" s="18">
        <v>537</v>
      </c>
      <c r="B540" s="18" t="s">
        <v>219</v>
      </c>
      <c r="C540" s="18" t="s">
        <v>1219</v>
      </c>
      <c r="D540" s="18" t="s">
        <v>196</v>
      </c>
      <c r="E540" s="18" t="s">
        <v>145</v>
      </c>
      <c r="F540" s="18">
        <v>8045</v>
      </c>
      <c r="G540" s="18" t="s">
        <v>146</v>
      </c>
      <c r="H540" s="18" t="s">
        <v>146</v>
      </c>
      <c r="I540" s="18" t="s">
        <v>916</v>
      </c>
      <c r="J540" s="18">
        <v>12</v>
      </c>
      <c r="K540" s="18">
        <v>72544</v>
      </c>
      <c r="L540" s="49"/>
      <c r="M540" s="2">
        <v>24</v>
      </c>
    </row>
    <row r="541" spans="1:13" ht="18" customHeight="1">
      <c r="A541" s="18">
        <v>538</v>
      </c>
      <c r="B541" s="18" t="s">
        <v>220</v>
      </c>
      <c r="C541" s="18" t="s">
        <v>221</v>
      </c>
      <c r="D541" s="18" t="s">
        <v>222</v>
      </c>
      <c r="E541" s="18" t="s">
        <v>145</v>
      </c>
      <c r="F541" s="18">
        <v>8005</v>
      </c>
      <c r="G541" s="18" t="s">
        <v>146</v>
      </c>
      <c r="H541" s="18" t="s">
        <v>146</v>
      </c>
      <c r="I541" s="18" t="s">
        <v>916</v>
      </c>
      <c r="J541" s="18">
        <v>12</v>
      </c>
      <c r="K541" s="18">
        <v>73756</v>
      </c>
      <c r="L541" s="49"/>
      <c r="M541" s="2">
        <v>25</v>
      </c>
    </row>
    <row r="542" spans="1:13" ht="18" customHeight="1">
      <c r="A542" s="18">
        <v>539</v>
      </c>
      <c r="B542" s="18" t="s">
        <v>223</v>
      </c>
      <c r="C542" s="18" t="s">
        <v>221</v>
      </c>
      <c r="D542" s="18" t="s">
        <v>222</v>
      </c>
      <c r="E542" s="18" t="s">
        <v>145</v>
      </c>
      <c r="F542" s="18">
        <v>8005</v>
      </c>
      <c r="G542" s="18" t="s">
        <v>146</v>
      </c>
      <c r="H542" s="18" t="s">
        <v>146</v>
      </c>
      <c r="I542" s="18" t="s">
        <v>916</v>
      </c>
      <c r="J542" s="18">
        <v>12</v>
      </c>
      <c r="K542" s="18">
        <v>73632</v>
      </c>
      <c r="L542" s="49"/>
      <c r="M542" s="2">
        <v>26</v>
      </c>
    </row>
    <row r="543" spans="1:13" ht="18" customHeight="1">
      <c r="A543" s="18">
        <v>540</v>
      </c>
      <c r="B543" s="18" t="s">
        <v>245</v>
      </c>
      <c r="C543" s="18" t="s">
        <v>1219</v>
      </c>
      <c r="D543" s="18" t="s">
        <v>246</v>
      </c>
      <c r="E543" s="18" t="s">
        <v>145</v>
      </c>
      <c r="F543" s="18">
        <v>7045</v>
      </c>
      <c r="G543" s="18" t="s">
        <v>146</v>
      </c>
      <c r="H543" s="18" t="s">
        <v>146</v>
      </c>
      <c r="I543" s="18" t="s">
        <v>681</v>
      </c>
      <c r="J543" s="18">
        <v>12</v>
      </c>
      <c r="K543" s="18">
        <v>39502</v>
      </c>
      <c r="L543" s="49" t="s">
        <v>729</v>
      </c>
      <c r="M543" s="2">
        <v>1</v>
      </c>
    </row>
    <row r="544" spans="1:13" ht="18" customHeight="1">
      <c r="A544" s="18">
        <v>541</v>
      </c>
      <c r="B544" s="18" t="s">
        <v>247</v>
      </c>
      <c r="C544" s="18" t="s">
        <v>1219</v>
      </c>
      <c r="D544" s="18" t="s">
        <v>246</v>
      </c>
      <c r="E544" s="18" t="s">
        <v>145</v>
      </c>
      <c r="F544" s="18">
        <v>7045</v>
      </c>
      <c r="G544" s="18" t="s">
        <v>146</v>
      </c>
      <c r="H544" s="18" t="s">
        <v>146</v>
      </c>
      <c r="I544" s="18" t="s">
        <v>681</v>
      </c>
      <c r="J544" s="18">
        <v>12</v>
      </c>
      <c r="K544" s="26">
        <v>40223</v>
      </c>
      <c r="L544" s="49"/>
      <c r="M544" s="2">
        <v>2</v>
      </c>
    </row>
    <row r="545" spans="1:13" ht="18" customHeight="1">
      <c r="A545" s="18">
        <v>542</v>
      </c>
      <c r="B545" s="18" t="s">
        <v>248</v>
      </c>
      <c r="C545" s="18" t="s">
        <v>1219</v>
      </c>
      <c r="D545" s="18" t="s">
        <v>246</v>
      </c>
      <c r="E545" s="18" t="s">
        <v>145</v>
      </c>
      <c r="F545" s="18">
        <v>7045</v>
      </c>
      <c r="G545" s="18" t="s">
        <v>146</v>
      </c>
      <c r="H545" s="18" t="s">
        <v>146</v>
      </c>
      <c r="I545" s="18" t="s">
        <v>681</v>
      </c>
      <c r="J545" s="18">
        <v>12</v>
      </c>
      <c r="K545" s="26">
        <v>40610</v>
      </c>
      <c r="L545" s="49"/>
      <c r="M545" s="2">
        <v>3</v>
      </c>
    </row>
    <row r="546" spans="1:13" ht="18" customHeight="1">
      <c r="A546" s="18">
        <v>543</v>
      </c>
      <c r="B546" s="18" t="s">
        <v>249</v>
      </c>
      <c r="C546" s="18" t="s">
        <v>1219</v>
      </c>
      <c r="D546" s="18" t="s">
        <v>246</v>
      </c>
      <c r="E546" s="18" t="s">
        <v>145</v>
      </c>
      <c r="F546" s="18">
        <v>7045</v>
      </c>
      <c r="G546" s="18" t="s">
        <v>146</v>
      </c>
      <c r="H546" s="18" t="s">
        <v>146</v>
      </c>
      <c r="I546" s="18" t="s">
        <v>681</v>
      </c>
      <c r="J546" s="18">
        <v>12</v>
      </c>
      <c r="K546" s="26">
        <v>39960</v>
      </c>
      <c r="L546" s="49"/>
      <c r="M546" s="2">
        <v>4</v>
      </c>
    </row>
    <row r="547" spans="1:13" ht="18" customHeight="1">
      <c r="A547" s="18">
        <v>544</v>
      </c>
      <c r="B547" s="18" t="s">
        <v>250</v>
      </c>
      <c r="C547" s="18" t="s">
        <v>1219</v>
      </c>
      <c r="D547" s="18" t="s">
        <v>246</v>
      </c>
      <c r="E547" s="18" t="s">
        <v>145</v>
      </c>
      <c r="F547" s="18">
        <v>7045</v>
      </c>
      <c r="G547" s="18" t="s">
        <v>146</v>
      </c>
      <c r="H547" s="18" t="s">
        <v>146</v>
      </c>
      <c r="I547" s="18" t="s">
        <v>681</v>
      </c>
      <c r="J547" s="18">
        <v>12</v>
      </c>
      <c r="K547" s="26">
        <v>40352</v>
      </c>
      <c r="L547" s="49"/>
      <c r="M547" s="2">
        <v>5</v>
      </c>
    </row>
    <row r="548" spans="1:13" ht="18" customHeight="1">
      <c r="A548" s="18">
        <v>545</v>
      </c>
      <c r="B548" s="18" t="s">
        <v>251</v>
      </c>
      <c r="C548" s="18" t="s">
        <v>1219</v>
      </c>
      <c r="D548" s="18" t="s">
        <v>252</v>
      </c>
      <c r="E548" s="18" t="s">
        <v>145</v>
      </c>
      <c r="F548" s="18">
        <v>7045</v>
      </c>
      <c r="G548" s="18" t="s">
        <v>146</v>
      </c>
      <c r="H548" s="18" t="s">
        <v>146</v>
      </c>
      <c r="I548" s="18" t="s">
        <v>681</v>
      </c>
      <c r="J548" s="18">
        <v>12</v>
      </c>
      <c r="K548" s="26">
        <v>35450</v>
      </c>
      <c r="L548" s="49"/>
      <c r="M548" s="2">
        <v>6</v>
      </c>
    </row>
    <row r="549" spans="1:13" ht="18" customHeight="1">
      <c r="A549" s="18">
        <v>546</v>
      </c>
      <c r="B549" s="18" t="s">
        <v>253</v>
      </c>
      <c r="C549" s="18" t="s">
        <v>1219</v>
      </c>
      <c r="D549" s="18" t="s">
        <v>252</v>
      </c>
      <c r="E549" s="18" t="s">
        <v>145</v>
      </c>
      <c r="F549" s="18">
        <v>7045</v>
      </c>
      <c r="G549" s="18" t="s">
        <v>146</v>
      </c>
      <c r="H549" s="18" t="s">
        <v>146</v>
      </c>
      <c r="I549" s="18" t="s">
        <v>681</v>
      </c>
      <c r="J549" s="18">
        <v>12</v>
      </c>
      <c r="K549" s="18">
        <v>39246</v>
      </c>
      <c r="L549" s="49"/>
      <c r="M549" s="2">
        <v>7</v>
      </c>
    </row>
    <row r="550" spans="1:13" ht="18" customHeight="1">
      <c r="A550" s="18">
        <v>547</v>
      </c>
      <c r="B550" s="18" t="s">
        <v>254</v>
      </c>
      <c r="C550" s="18" t="s">
        <v>1219</v>
      </c>
      <c r="D550" s="18" t="s">
        <v>252</v>
      </c>
      <c r="E550" s="18" t="s">
        <v>145</v>
      </c>
      <c r="F550" s="18">
        <v>7045</v>
      </c>
      <c r="G550" s="18" t="s">
        <v>146</v>
      </c>
      <c r="H550" s="18" t="s">
        <v>146</v>
      </c>
      <c r="I550" s="18" t="s">
        <v>681</v>
      </c>
      <c r="J550" s="18">
        <v>12</v>
      </c>
      <c r="K550" s="26">
        <v>32119.5</v>
      </c>
      <c r="L550" s="49"/>
      <c r="M550" s="2">
        <v>8</v>
      </c>
    </row>
    <row r="551" spans="1:13" ht="18" customHeight="1">
      <c r="A551" s="18">
        <v>548</v>
      </c>
      <c r="B551" s="18" t="s">
        <v>255</v>
      </c>
      <c r="C551" s="18" t="s">
        <v>1219</v>
      </c>
      <c r="D551" s="18" t="s">
        <v>252</v>
      </c>
      <c r="E551" s="18" t="s">
        <v>145</v>
      </c>
      <c r="F551" s="18">
        <v>7045</v>
      </c>
      <c r="G551" s="18" t="s">
        <v>146</v>
      </c>
      <c r="H551" s="18" t="s">
        <v>146</v>
      </c>
      <c r="I551" s="18" t="s">
        <v>681</v>
      </c>
      <c r="J551" s="18">
        <v>12</v>
      </c>
      <c r="K551" s="26">
        <v>46784</v>
      </c>
      <c r="L551" s="49"/>
      <c r="M551" s="2">
        <v>9</v>
      </c>
    </row>
    <row r="552" spans="1:13" ht="18" customHeight="1">
      <c r="A552" s="18">
        <v>549</v>
      </c>
      <c r="B552" s="18" t="s">
        <v>256</v>
      </c>
      <c r="C552" s="18" t="s">
        <v>1219</v>
      </c>
      <c r="D552" s="18" t="s">
        <v>252</v>
      </c>
      <c r="E552" s="18" t="s">
        <v>145</v>
      </c>
      <c r="F552" s="18">
        <v>7045</v>
      </c>
      <c r="G552" s="18" t="s">
        <v>146</v>
      </c>
      <c r="H552" s="18" t="s">
        <v>146</v>
      </c>
      <c r="I552" s="18" t="s">
        <v>681</v>
      </c>
      <c r="J552" s="18">
        <v>12</v>
      </c>
      <c r="K552" s="26">
        <v>33155</v>
      </c>
      <c r="L552" s="49"/>
      <c r="M552" s="2">
        <v>10</v>
      </c>
    </row>
    <row r="553" spans="1:13" ht="18" customHeight="1">
      <c r="A553" s="18">
        <v>550</v>
      </c>
      <c r="B553" s="18" t="s">
        <v>257</v>
      </c>
      <c r="C553" s="18" t="s">
        <v>1219</v>
      </c>
      <c r="D553" s="18" t="s">
        <v>252</v>
      </c>
      <c r="E553" s="18" t="s">
        <v>145</v>
      </c>
      <c r="F553" s="18">
        <v>7045</v>
      </c>
      <c r="G553" s="18" t="s">
        <v>146</v>
      </c>
      <c r="H553" s="18" t="s">
        <v>146</v>
      </c>
      <c r="I553" s="18" t="s">
        <v>681</v>
      </c>
      <c r="J553" s="18">
        <v>12</v>
      </c>
      <c r="K553" s="26">
        <v>34700</v>
      </c>
      <c r="L553" s="49"/>
      <c r="M553" s="2">
        <v>11</v>
      </c>
    </row>
    <row r="554" spans="1:13" ht="18" customHeight="1">
      <c r="A554" s="18">
        <v>551</v>
      </c>
      <c r="B554" s="18" t="s">
        <v>258</v>
      </c>
      <c r="C554" s="18" t="s">
        <v>1219</v>
      </c>
      <c r="D554" s="18" t="s">
        <v>252</v>
      </c>
      <c r="E554" s="18" t="s">
        <v>145</v>
      </c>
      <c r="F554" s="18">
        <v>7045</v>
      </c>
      <c r="G554" s="18" t="s">
        <v>146</v>
      </c>
      <c r="H554" s="18" t="s">
        <v>146</v>
      </c>
      <c r="I554" s="18" t="s">
        <v>681</v>
      </c>
      <c r="J554" s="18">
        <v>12</v>
      </c>
      <c r="K554" s="26">
        <v>40924</v>
      </c>
      <c r="L554" s="49"/>
      <c r="M554" s="2">
        <v>12</v>
      </c>
    </row>
    <row r="555" spans="1:13" ht="18" customHeight="1">
      <c r="A555" s="18">
        <v>552</v>
      </c>
      <c r="B555" s="18" t="s">
        <v>259</v>
      </c>
      <c r="C555" s="18" t="s">
        <v>1219</v>
      </c>
      <c r="D555" s="18" t="s">
        <v>252</v>
      </c>
      <c r="E555" s="18" t="s">
        <v>145</v>
      </c>
      <c r="F555" s="18">
        <v>7045</v>
      </c>
      <c r="G555" s="18" t="s">
        <v>146</v>
      </c>
      <c r="H555" s="18" t="s">
        <v>146</v>
      </c>
      <c r="I555" s="18" t="s">
        <v>681</v>
      </c>
      <c r="J555" s="18">
        <v>12</v>
      </c>
      <c r="K555" s="26">
        <v>38370</v>
      </c>
      <c r="L555" s="49"/>
      <c r="M555" s="2">
        <v>13</v>
      </c>
    </row>
    <row r="556" spans="1:13" ht="18" customHeight="1">
      <c r="A556" s="18">
        <v>553</v>
      </c>
      <c r="B556" s="18" t="s">
        <v>260</v>
      </c>
      <c r="C556" s="18" t="s">
        <v>1219</v>
      </c>
      <c r="D556" s="18" t="s">
        <v>252</v>
      </c>
      <c r="E556" s="18" t="s">
        <v>145</v>
      </c>
      <c r="F556" s="18">
        <v>7045</v>
      </c>
      <c r="G556" s="18" t="s">
        <v>146</v>
      </c>
      <c r="H556" s="18" t="s">
        <v>146</v>
      </c>
      <c r="I556" s="18" t="s">
        <v>681</v>
      </c>
      <c r="J556" s="18">
        <v>12</v>
      </c>
      <c r="K556" s="26">
        <v>35070</v>
      </c>
      <c r="L556" s="49"/>
      <c r="M556" s="2">
        <v>14</v>
      </c>
    </row>
    <row r="557" spans="1:13" ht="18" customHeight="1">
      <c r="A557" s="18">
        <v>554</v>
      </c>
      <c r="B557" s="18" t="s">
        <v>261</v>
      </c>
      <c r="C557" s="18" t="s">
        <v>1219</v>
      </c>
      <c r="D557" s="18" t="s">
        <v>252</v>
      </c>
      <c r="E557" s="18" t="s">
        <v>145</v>
      </c>
      <c r="F557" s="18">
        <v>7045</v>
      </c>
      <c r="G557" s="18" t="s">
        <v>146</v>
      </c>
      <c r="H557" s="18" t="s">
        <v>146</v>
      </c>
      <c r="I557" s="18" t="s">
        <v>681</v>
      </c>
      <c r="J557" s="18">
        <v>12</v>
      </c>
      <c r="K557" s="26">
        <v>36102.6</v>
      </c>
      <c r="L557" s="49"/>
      <c r="M557" s="2">
        <v>15</v>
      </c>
    </row>
    <row r="558" spans="1:13" ht="18" customHeight="1">
      <c r="A558" s="18">
        <v>555</v>
      </c>
      <c r="B558" s="18" t="s">
        <v>262</v>
      </c>
      <c r="C558" s="18" t="s">
        <v>1219</v>
      </c>
      <c r="D558" s="18" t="s">
        <v>252</v>
      </c>
      <c r="E558" s="18" t="s">
        <v>145</v>
      </c>
      <c r="F558" s="18">
        <v>7045</v>
      </c>
      <c r="G558" s="18" t="s">
        <v>146</v>
      </c>
      <c r="H558" s="18" t="s">
        <v>146</v>
      </c>
      <c r="I558" s="18" t="s">
        <v>681</v>
      </c>
      <c r="J558" s="18">
        <v>12</v>
      </c>
      <c r="K558" s="26">
        <v>35671.6</v>
      </c>
      <c r="L558" s="49"/>
      <c r="M558" s="2">
        <v>16</v>
      </c>
    </row>
    <row r="559" spans="1:13" ht="18" customHeight="1">
      <c r="A559" s="18">
        <v>556</v>
      </c>
      <c r="B559" s="18" t="s">
        <v>263</v>
      </c>
      <c r="C559" s="18" t="s">
        <v>1219</v>
      </c>
      <c r="D559" s="18" t="s">
        <v>252</v>
      </c>
      <c r="E559" s="18" t="s">
        <v>145</v>
      </c>
      <c r="F559" s="18">
        <v>7045</v>
      </c>
      <c r="G559" s="18" t="s">
        <v>146</v>
      </c>
      <c r="H559" s="18" t="s">
        <v>146</v>
      </c>
      <c r="I559" s="18" t="s">
        <v>681</v>
      </c>
      <c r="J559" s="18">
        <v>12</v>
      </c>
      <c r="K559" s="26">
        <v>34532.5</v>
      </c>
      <c r="L559" s="49"/>
      <c r="M559" s="2">
        <v>17</v>
      </c>
    </row>
    <row r="560" spans="1:13" ht="18" customHeight="1">
      <c r="A560" s="18">
        <v>557</v>
      </c>
      <c r="B560" s="18" t="s">
        <v>264</v>
      </c>
      <c r="C560" s="18" t="s">
        <v>1219</v>
      </c>
      <c r="D560" s="18" t="s">
        <v>252</v>
      </c>
      <c r="E560" s="18" t="s">
        <v>145</v>
      </c>
      <c r="F560" s="18">
        <v>7045</v>
      </c>
      <c r="G560" s="18" t="s">
        <v>146</v>
      </c>
      <c r="H560" s="18" t="s">
        <v>146</v>
      </c>
      <c r="I560" s="18" t="s">
        <v>681</v>
      </c>
      <c r="J560" s="18">
        <v>12</v>
      </c>
      <c r="K560" s="18">
        <v>46235</v>
      </c>
      <c r="L560" s="49"/>
      <c r="M560" s="2">
        <v>18</v>
      </c>
    </row>
    <row r="561" spans="1:13" ht="18" customHeight="1">
      <c r="A561" s="18">
        <v>558</v>
      </c>
      <c r="B561" s="18" t="s">
        <v>265</v>
      </c>
      <c r="C561" s="18" t="s">
        <v>1219</v>
      </c>
      <c r="D561" s="18" t="s">
        <v>252</v>
      </c>
      <c r="E561" s="18" t="s">
        <v>145</v>
      </c>
      <c r="F561" s="18">
        <v>7045</v>
      </c>
      <c r="G561" s="18" t="s">
        <v>146</v>
      </c>
      <c r="H561" s="18" t="s">
        <v>146</v>
      </c>
      <c r="I561" s="18" t="s">
        <v>681</v>
      </c>
      <c r="J561" s="18">
        <v>12</v>
      </c>
      <c r="K561" s="26">
        <v>38600</v>
      </c>
      <c r="L561" s="49"/>
      <c r="M561" s="2">
        <v>19</v>
      </c>
    </row>
    <row r="562" spans="1:13" ht="18" customHeight="1">
      <c r="A562" s="18">
        <v>559</v>
      </c>
      <c r="B562" s="18" t="s">
        <v>266</v>
      </c>
      <c r="C562" s="18" t="s">
        <v>1219</v>
      </c>
      <c r="D562" s="18" t="s">
        <v>252</v>
      </c>
      <c r="E562" s="18" t="s">
        <v>145</v>
      </c>
      <c r="F562" s="18">
        <v>7045</v>
      </c>
      <c r="G562" s="18" t="s">
        <v>146</v>
      </c>
      <c r="H562" s="18" t="s">
        <v>146</v>
      </c>
      <c r="I562" s="18" t="s">
        <v>681</v>
      </c>
      <c r="J562" s="18">
        <v>12</v>
      </c>
      <c r="K562" s="26">
        <v>40368</v>
      </c>
      <c r="L562" s="49"/>
      <c r="M562" s="2">
        <v>20</v>
      </c>
    </row>
    <row r="563" spans="1:13" ht="18" customHeight="1">
      <c r="A563" s="18">
        <v>560</v>
      </c>
      <c r="B563" s="18" t="s">
        <v>267</v>
      </c>
      <c r="C563" s="18" t="s">
        <v>1219</v>
      </c>
      <c r="D563" s="18" t="s">
        <v>252</v>
      </c>
      <c r="E563" s="18" t="s">
        <v>145</v>
      </c>
      <c r="F563" s="18">
        <v>7045</v>
      </c>
      <c r="G563" s="18" t="s">
        <v>146</v>
      </c>
      <c r="H563" s="18" t="s">
        <v>146</v>
      </c>
      <c r="I563" s="18" t="s">
        <v>681</v>
      </c>
      <c r="J563" s="18">
        <v>12</v>
      </c>
      <c r="K563" s="26">
        <v>46935</v>
      </c>
      <c r="L563" s="49"/>
      <c r="M563" s="2">
        <v>21</v>
      </c>
    </row>
    <row r="564" spans="1:13" ht="18" customHeight="1">
      <c r="A564" s="18">
        <v>561</v>
      </c>
      <c r="B564" s="18" t="s">
        <v>268</v>
      </c>
      <c r="C564" s="18" t="s">
        <v>1219</v>
      </c>
      <c r="D564" s="18" t="s">
        <v>252</v>
      </c>
      <c r="E564" s="18" t="s">
        <v>145</v>
      </c>
      <c r="F564" s="18">
        <v>7045</v>
      </c>
      <c r="G564" s="18" t="s">
        <v>146</v>
      </c>
      <c r="H564" s="18" t="s">
        <v>146</v>
      </c>
      <c r="I564" s="18" t="s">
        <v>681</v>
      </c>
      <c r="J564" s="18">
        <v>12</v>
      </c>
      <c r="K564" s="26">
        <v>33050.5</v>
      </c>
      <c r="L564" s="49"/>
      <c r="M564" s="2">
        <v>22</v>
      </c>
    </row>
    <row r="565" spans="1:13" ht="18" customHeight="1">
      <c r="A565" s="18">
        <v>562</v>
      </c>
      <c r="B565" s="18" t="s">
        <v>269</v>
      </c>
      <c r="C565" s="18" t="s">
        <v>1219</v>
      </c>
      <c r="D565" s="18" t="s">
        <v>252</v>
      </c>
      <c r="E565" s="18" t="s">
        <v>145</v>
      </c>
      <c r="F565" s="18">
        <v>7045</v>
      </c>
      <c r="G565" s="18" t="s">
        <v>146</v>
      </c>
      <c r="H565" s="18" t="s">
        <v>146</v>
      </c>
      <c r="I565" s="18" t="s">
        <v>681</v>
      </c>
      <c r="J565" s="18">
        <v>12</v>
      </c>
      <c r="K565" s="26">
        <v>32395</v>
      </c>
      <c r="L565" s="49"/>
      <c r="M565" s="2">
        <v>23</v>
      </c>
    </row>
    <row r="566" spans="1:13" ht="18" customHeight="1">
      <c r="A566" s="18">
        <v>563</v>
      </c>
      <c r="B566" s="18" t="s">
        <v>270</v>
      </c>
      <c r="C566" s="18" t="s">
        <v>1219</v>
      </c>
      <c r="D566" s="18" t="s">
        <v>252</v>
      </c>
      <c r="E566" s="18" t="s">
        <v>145</v>
      </c>
      <c r="F566" s="18">
        <v>7045</v>
      </c>
      <c r="G566" s="18" t="s">
        <v>146</v>
      </c>
      <c r="H566" s="18" t="s">
        <v>146</v>
      </c>
      <c r="I566" s="18" t="s">
        <v>681</v>
      </c>
      <c r="J566" s="18">
        <v>12</v>
      </c>
      <c r="K566" s="26">
        <v>37342.8</v>
      </c>
      <c r="L566" s="49"/>
      <c r="M566" s="2">
        <v>24</v>
      </c>
    </row>
    <row r="567" spans="1:13" ht="18" customHeight="1">
      <c r="A567" s="18">
        <v>564</v>
      </c>
      <c r="B567" s="18" t="s">
        <v>271</v>
      </c>
      <c r="C567" s="18" t="s">
        <v>1219</v>
      </c>
      <c r="D567" s="18" t="s">
        <v>252</v>
      </c>
      <c r="E567" s="18" t="s">
        <v>145</v>
      </c>
      <c r="F567" s="18">
        <v>7045</v>
      </c>
      <c r="G567" s="18" t="s">
        <v>146</v>
      </c>
      <c r="H567" s="18" t="s">
        <v>146</v>
      </c>
      <c r="I567" s="18" t="s">
        <v>681</v>
      </c>
      <c r="J567" s="18">
        <v>12</v>
      </c>
      <c r="K567" s="26">
        <v>50880</v>
      </c>
      <c r="L567" s="49"/>
      <c r="M567" s="2">
        <v>25</v>
      </c>
    </row>
    <row r="568" spans="1:13" ht="18" customHeight="1">
      <c r="A568" s="18">
        <v>565</v>
      </c>
      <c r="B568" s="18" t="s">
        <v>272</v>
      </c>
      <c r="C568" s="18" t="s">
        <v>1219</v>
      </c>
      <c r="D568" s="18" t="s">
        <v>252</v>
      </c>
      <c r="E568" s="18" t="s">
        <v>145</v>
      </c>
      <c r="F568" s="18">
        <v>7045</v>
      </c>
      <c r="G568" s="18" t="s">
        <v>146</v>
      </c>
      <c r="H568" s="18" t="s">
        <v>146</v>
      </c>
      <c r="I568" s="18" t="s">
        <v>681</v>
      </c>
      <c r="J568" s="18">
        <v>12</v>
      </c>
      <c r="K568" s="26">
        <v>38700</v>
      </c>
      <c r="L568" s="49"/>
      <c r="M568" s="2">
        <v>26</v>
      </c>
    </row>
    <row r="569" spans="1:13" ht="18" customHeight="1">
      <c r="A569" s="18">
        <v>566</v>
      </c>
      <c r="B569" s="18" t="s">
        <v>273</v>
      </c>
      <c r="C569" s="18" t="s">
        <v>1219</v>
      </c>
      <c r="D569" s="18" t="s">
        <v>252</v>
      </c>
      <c r="E569" s="18" t="s">
        <v>145</v>
      </c>
      <c r="F569" s="18">
        <v>7045</v>
      </c>
      <c r="G569" s="18" t="s">
        <v>146</v>
      </c>
      <c r="H569" s="18" t="s">
        <v>146</v>
      </c>
      <c r="I569" s="18" t="s">
        <v>681</v>
      </c>
      <c r="J569" s="18">
        <v>12</v>
      </c>
      <c r="K569" s="26">
        <v>36214</v>
      </c>
      <c r="L569" s="49"/>
      <c r="M569" s="2">
        <v>27</v>
      </c>
    </row>
    <row r="570" spans="1:13" ht="18" customHeight="1">
      <c r="A570" s="18">
        <v>567</v>
      </c>
      <c r="B570" s="18" t="s">
        <v>274</v>
      </c>
      <c r="C570" s="18" t="s">
        <v>1219</v>
      </c>
      <c r="D570" s="18" t="s">
        <v>252</v>
      </c>
      <c r="E570" s="18" t="s">
        <v>145</v>
      </c>
      <c r="F570" s="18">
        <v>7045</v>
      </c>
      <c r="G570" s="18" t="s">
        <v>146</v>
      </c>
      <c r="H570" s="18" t="s">
        <v>146</v>
      </c>
      <c r="I570" s="18" t="s">
        <v>681</v>
      </c>
      <c r="J570" s="18">
        <v>12</v>
      </c>
      <c r="K570" s="26">
        <v>35907.6</v>
      </c>
      <c r="L570" s="49"/>
      <c r="M570" s="2">
        <v>28</v>
      </c>
    </row>
    <row r="571" spans="1:13" ht="18" customHeight="1">
      <c r="A571" s="18">
        <v>568</v>
      </c>
      <c r="B571" s="18" t="s">
        <v>275</v>
      </c>
      <c r="C571" s="18" t="s">
        <v>1219</v>
      </c>
      <c r="D571" s="18" t="s">
        <v>252</v>
      </c>
      <c r="E571" s="18" t="s">
        <v>145</v>
      </c>
      <c r="F571" s="18">
        <v>7045</v>
      </c>
      <c r="G571" s="18" t="s">
        <v>146</v>
      </c>
      <c r="H571" s="18" t="s">
        <v>146</v>
      </c>
      <c r="I571" s="18" t="s">
        <v>681</v>
      </c>
      <c r="J571" s="18">
        <v>12</v>
      </c>
      <c r="K571" s="18">
        <v>38636</v>
      </c>
      <c r="L571" s="49"/>
      <c r="M571" s="2">
        <v>29</v>
      </c>
    </row>
    <row r="572" spans="1:13" ht="18" customHeight="1">
      <c r="A572" s="18">
        <v>569</v>
      </c>
      <c r="B572" s="18" t="s">
        <v>276</v>
      </c>
      <c r="C572" s="18" t="s">
        <v>1219</v>
      </c>
      <c r="D572" s="18" t="s">
        <v>252</v>
      </c>
      <c r="E572" s="18" t="s">
        <v>145</v>
      </c>
      <c r="F572" s="18">
        <v>7045</v>
      </c>
      <c r="G572" s="18" t="s">
        <v>146</v>
      </c>
      <c r="H572" s="18" t="s">
        <v>146</v>
      </c>
      <c r="I572" s="18" t="s">
        <v>681</v>
      </c>
      <c r="J572" s="18">
        <v>12</v>
      </c>
      <c r="K572" s="26">
        <v>41824</v>
      </c>
      <c r="L572" s="49"/>
      <c r="M572" s="2">
        <v>30</v>
      </c>
    </row>
    <row r="573" spans="1:13" ht="18" customHeight="1">
      <c r="A573" s="18">
        <v>570</v>
      </c>
      <c r="B573" s="18" t="s">
        <v>277</v>
      </c>
      <c r="C573" s="18" t="s">
        <v>1219</v>
      </c>
      <c r="D573" s="18" t="s">
        <v>252</v>
      </c>
      <c r="E573" s="18" t="s">
        <v>145</v>
      </c>
      <c r="F573" s="18">
        <v>7045</v>
      </c>
      <c r="G573" s="18" t="s">
        <v>146</v>
      </c>
      <c r="H573" s="18" t="s">
        <v>146</v>
      </c>
      <c r="I573" s="18" t="s">
        <v>681</v>
      </c>
      <c r="J573" s="18">
        <v>12</v>
      </c>
      <c r="K573" s="26">
        <v>54770</v>
      </c>
      <c r="L573" s="49"/>
      <c r="M573" s="2">
        <v>31</v>
      </c>
    </row>
    <row r="574" spans="1:13" ht="18" customHeight="1">
      <c r="A574" s="18">
        <v>571</v>
      </c>
      <c r="B574" s="18" t="s">
        <v>278</v>
      </c>
      <c r="C574" s="18" t="s">
        <v>1219</v>
      </c>
      <c r="D574" s="18" t="s">
        <v>252</v>
      </c>
      <c r="E574" s="18" t="s">
        <v>145</v>
      </c>
      <c r="F574" s="18">
        <v>7045</v>
      </c>
      <c r="G574" s="18" t="s">
        <v>146</v>
      </c>
      <c r="H574" s="18" t="s">
        <v>146</v>
      </c>
      <c r="I574" s="18" t="s">
        <v>681</v>
      </c>
      <c r="J574" s="18">
        <v>12</v>
      </c>
      <c r="K574" s="26">
        <v>35102.5</v>
      </c>
      <c r="L574" s="49"/>
      <c r="M574" s="2">
        <v>32</v>
      </c>
    </row>
    <row r="575" spans="1:13" ht="18" customHeight="1">
      <c r="A575" s="18">
        <v>572</v>
      </c>
      <c r="B575" s="18" t="s">
        <v>279</v>
      </c>
      <c r="C575" s="18" t="s">
        <v>1219</v>
      </c>
      <c r="D575" s="18" t="s">
        <v>252</v>
      </c>
      <c r="E575" s="18" t="s">
        <v>145</v>
      </c>
      <c r="F575" s="18">
        <v>7045</v>
      </c>
      <c r="G575" s="18" t="s">
        <v>146</v>
      </c>
      <c r="H575" s="18" t="s">
        <v>146</v>
      </c>
      <c r="I575" s="18" t="s">
        <v>681</v>
      </c>
      <c r="J575" s="18">
        <v>12</v>
      </c>
      <c r="K575" s="26">
        <v>34371</v>
      </c>
      <c r="L575" s="49"/>
      <c r="M575" s="2">
        <v>33</v>
      </c>
    </row>
    <row r="576" spans="1:13" ht="18" customHeight="1">
      <c r="A576" s="18">
        <v>573</v>
      </c>
      <c r="B576" s="18" t="s">
        <v>280</v>
      </c>
      <c r="C576" s="18" t="s">
        <v>1219</v>
      </c>
      <c r="D576" s="18" t="s">
        <v>252</v>
      </c>
      <c r="E576" s="18" t="s">
        <v>145</v>
      </c>
      <c r="F576" s="18">
        <v>7045</v>
      </c>
      <c r="G576" s="18" t="s">
        <v>146</v>
      </c>
      <c r="H576" s="18" t="s">
        <v>146</v>
      </c>
      <c r="I576" s="18" t="s">
        <v>681</v>
      </c>
      <c r="J576" s="18">
        <v>12</v>
      </c>
      <c r="K576" s="26">
        <v>40986</v>
      </c>
      <c r="L576" s="49"/>
      <c r="M576" s="2">
        <v>34</v>
      </c>
    </row>
    <row r="577" spans="1:13" ht="18" customHeight="1">
      <c r="A577" s="18">
        <v>574</v>
      </c>
      <c r="B577" s="18" t="s">
        <v>281</v>
      </c>
      <c r="C577" s="18" t="s">
        <v>1219</v>
      </c>
      <c r="D577" s="18" t="s">
        <v>252</v>
      </c>
      <c r="E577" s="18" t="s">
        <v>145</v>
      </c>
      <c r="F577" s="18">
        <v>7045</v>
      </c>
      <c r="G577" s="18" t="s">
        <v>146</v>
      </c>
      <c r="H577" s="18" t="s">
        <v>146</v>
      </c>
      <c r="I577" s="18" t="s">
        <v>681</v>
      </c>
      <c r="J577" s="18">
        <v>12</v>
      </c>
      <c r="K577" s="26">
        <v>36326.4</v>
      </c>
      <c r="L577" s="49"/>
      <c r="M577" s="2">
        <v>35</v>
      </c>
    </row>
    <row r="578" spans="1:13" ht="18" customHeight="1">
      <c r="A578" s="18">
        <v>575</v>
      </c>
      <c r="B578" s="18" t="s">
        <v>282</v>
      </c>
      <c r="C578" s="18" t="s">
        <v>1219</v>
      </c>
      <c r="D578" s="18" t="s">
        <v>252</v>
      </c>
      <c r="E578" s="18" t="s">
        <v>145</v>
      </c>
      <c r="F578" s="18">
        <v>7045</v>
      </c>
      <c r="G578" s="18" t="s">
        <v>146</v>
      </c>
      <c r="H578" s="18" t="s">
        <v>146</v>
      </c>
      <c r="I578" s="18" t="s">
        <v>681</v>
      </c>
      <c r="J578" s="18">
        <v>12</v>
      </c>
      <c r="K578" s="26">
        <v>33288</v>
      </c>
      <c r="L578" s="49"/>
      <c r="M578" s="2">
        <v>36</v>
      </c>
    </row>
    <row r="579" spans="1:13" ht="18" customHeight="1">
      <c r="A579" s="18">
        <v>576</v>
      </c>
      <c r="B579" s="18" t="s">
        <v>283</v>
      </c>
      <c r="C579" s="18" t="s">
        <v>1219</v>
      </c>
      <c r="D579" s="18" t="s">
        <v>252</v>
      </c>
      <c r="E579" s="18" t="s">
        <v>145</v>
      </c>
      <c r="F579" s="18">
        <v>7045</v>
      </c>
      <c r="G579" s="18" t="s">
        <v>146</v>
      </c>
      <c r="H579" s="18" t="s">
        <v>146</v>
      </c>
      <c r="I579" s="18" t="s">
        <v>681</v>
      </c>
      <c r="J579" s="18">
        <v>12</v>
      </c>
      <c r="K579" s="26">
        <v>40510</v>
      </c>
      <c r="L579" s="49"/>
      <c r="M579" s="2">
        <v>37</v>
      </c>
    </row>
    <row r="580" spans="1:13" ht="18" customHeight="1">
      <c r="A580" s="18">
        <v>577</v>
      </c>
      <c r="B580" s="18" t="s">
        <v>284</v>
      </c>
      <c r="C580" s="18" t="s">
        <v>1219</v>
      </c>
      <c r="D580" s="18" t="s">
        <v>252</v>
      </c>
      <c r="E580" s="18" t="s">
        <v>145</v>
      </c>
      <c r="F580" s="18">
        <v>7045</v>
      </c>
      <c r="G580" s="18" t="s">
        <v>146</v>
      </c>
      <c r="H580" s="18" t="s">
        <v>146</v>
      </c>
      <c r="I580" s="18" t="s">
        <v>681</v>
      </c>
      <c r="J580" s="18">
        <v>12</v>
      </c>
      <c r="K580" s="26">
        <v>33540</v>
      </c>
      <c r="L580" s="49"/>
      <c r="M580" s="2">
        <v>38</v>
      </c>
    </row>
    <row r="581" spans="1:13" ht="18" customHeight="1">
      <c r="A581" s="18">
        <v>578</v>
      </c>
      <c r="B581" s="18" t="s">
        <v>285</v>
      </c>
      <c r="C581" s="18" t="s">
        <v>1219</v>
      </c>
      <c r="D581" s="18" t="s">
        <v>252</v>
      </c>
      <c r="E581" s="18" t="s">
        <v>145</v>
      </c>
      <c r="F581" s="18">
        <v>7045</v>
      </c>
      <c r="G581" s="18" t="s">
        <v>146</v>
      </c>
      <c r="H581" s="18" t="s">
        <v>146</v>
      </c>
      <c r="I581" s="18" t="s">
        <v>681</v>
      </c>
      <c r="J581" s="18">
        <v>12</v>
      </c>
      <c r="K581" s="26">
        <v>36330</v>
      </c>
      <c r="L581" s="49"/>
      <c r="M581" s="2">
        <v>39</v>
      </c>
    </row>
    <row r="582" spans="1:13" ht="18" customHeight="1">
      <c r="A582" s="18">
        <v>579</v>
      </c>
      <c r="B582" s="18" t="s">
        <v>286</v>
      </c>
      <c r="C582" s="18" t="s">
        <v>1219</v>
      </c>
      <c r="D582" s="18" t="s">
        <v>252</v>
      </c>
      <c r="E582" s="18" t="s">
        <v>145</v>
      </c>
      <c r="F582" s="18">
        <v>7045</v>
      </c>
      <c r="G582" s="18" t="s">
        <v>146</v>
      </c>
      <c r="H582" s="18" t="s">
        <v>146</v>
      </c>
      <c r="I582" s="18" t="s">
        <v>681</v>
      </c>
      <c r="J582" s="18">
        <v>12</v>
      </c>
      <c r="K582" s="26">
        <v>33896</v>
      </c>
      <c r="L582" s="49"/>
      <c r="M582" s="2">
        <v>40</v>
      </c>
    </row>
    <row r="583" spans="1:13" ht="18" customHeight="1">
      <c r="A583" s="18">
        <v>580</v>
      </c>
      <c r="B583" s="18" t="s">
        <v>287</v>
      </c>
      <c r="C583" s="18" t="s">
        <v>1219</v>
      </c>
      <c r="D583" s="18" t="s">
        <v>252</v>
      </c>
      <c r="E583" s="18" t="s">
        <v>145</v>
      </c>
      <c r="F583" s="18">
        <v>7045</v>
      </c>
      <c r="G583" s="18" t="s">
        <v>146</v>
      </c>
      <c r="H583" s="18" t="s">
        <v>146</v>
      </c>
      <c r="I583" s="18" t="s">
        <v>681</v>
      </c>
      <c r="J583" s="18">
        <v>12</v>
      </c>
      <c r="K583" s="26">
        <v>37765.2</v>
      </c>
      <c r="L583" s="49"/>
      <c r="M583" s="2">
        <v>41</v>
      </c>
    </row>
    <row r="584" spans="1:13" ht="18" customHeight="1">
      <c r="A584" s="18">
        <v>581</v>
      </c>
      <c r="B584" s="18" t="s">
        <v>288</v>
      </c>
      <c r="C584" s="18" t="s">
        <v>1219</v>
      </c>
      <c r="D584" s="18" t="s">
        <v>252</v>
      </c>
      <c r="E584" s="18" t="s">
        <v>145</v>
      </c>
      <c r="F584" s="18">
        <v>7045</v>
      </c>
      <c r="G584" s="18" t="s">
        <v>146</v>
      </c>
      <c r="H584" s="18" t="s">
        <v>146</v>
      </c>
      <c r="I584" s="18" t="s">
        <v>681</v>
      </c>
      <c r="J584" s="18">
        <v>12</v>
      </c>
      <c r="K584" s="26">
        <v>41152</v>
      </c>
      <c r="L584" s="49"/>
      <c r="M584" s="2">
        <v>42</v>
      </c>
    </row>
    <row r="585" spans="1:13" ht="18" customHeight="1">
      <c r="A585" s="18">
        <v>582</v>
      </c>
      <c r="B585" s="18" t="s">
        <v>289</v>
      </c>
      <c r="C585" s="18" t="s">
        <v>1219</v>
      </c>
      <c r="D585" s="18" t="s">
        <v>252</v>
      </c>
      <c r="E585" s="18" t="s">
        <v>145</v>
      </c>
      <c r="F585" s="18">
        <v>7045</v>
      </c>
      <c r="G585" s="18" t="s">
        <v>146</v>
      </c>
      <c r="H585" s="18" t="s">
        <v>146</v>
      </c>
      <c r="I585" s="18" t="s">
        <v>681</v>
      </c>
      <c r="J585" s="18">
        <v>12</v>
      </c>
      <c r="K585" s="26">
        <v>39420</v>
      </c>
      <c r="L585" s="49"/>
      <c r="M585" s="2">
        <v>43</v>
      </c>
    </row>
    <row r="586" spans="1:13" ht="18" customHeight="1">
      <c r="A586" s="18">
        <v>583</v>
      </c>
      <c r="B586" s="18" t="s">
        <v>290</v>
      </c>
      <c r="C586" s="18" t="s">
        <v>1219</v>
      </c>
      <c r="D586" s="18" t="s">
        <v>252</v>
      </c>
      <c r="E586" s="18" t="s">
        <v>145</v>
      </c>
      <c r="F586" s="18">
        <v>7045</v>
      </c>
      <c r="G586" s="18" t="s">
        <v>146</v>
      </c>
      <c r="H586" s="18" t="s">
        <v>146</v>
      </c>
      <c r="I586" s="18" t="s">
        <v>681</v>
      </c>
      <c r="J586" s="18">
        <v>12</v>
      </c>
      <c r="K586" s="26">
        <v>54120</v>
      </c>
      <c r="L586" s="49"/>
      <c r="M586" s="2">
        <v>44</v>
      </c>
    </row>
    <row r="587" spans="1:13" ht="18" customHeight="1">
      <c r="A587" s="18">
        <v>584</v>
      </c>
      <c r="B587" s="18" t="s">
        <v>291</v>
      </c>
      <c r="C587" s="18" t="s">
        <v>1219</v>
      </c>
      <c r="D587" s="18" t="s">
        <v>252</v>
      </c>
      <c r="E587" s="18" t="s">
        <v>145</v>
      </c>
      <c r="F587" s="18">
        <v>7045</v>
      </c>
      <c r="G587" s="18" t="s">
        <v>146</v>
      </c>
      <c r="H587" s="18" t="s">
        <v>146</v>
      </c>
      <c r="I587" s="18" t="s">
        <v>681</v>
      </c>
      <c r="J587" s="18">
        <v>12</v>
      </c>
      <c r="K587" s="26">
        <v>33886.5</v>
      </c>
      <c r="L587" s="49"/>
      <c r="M587" s="2">
        <v>45</v>
      </c>
    </row>
    <row r="588" spans="1:13" ht="18" customHeight="1">
      <c r="A588" s="18">
        <v>585</v>
      </c>
      <c r="B588" s="18" t="s">
        <v>292</v>
      </c>
      <c r="C588" s="18" t="s">
        <v>1219</v>
      </c>
      <c r="D588" s="18" t="s">
        <v>252</v>
      </c>
      <c r="E588" s="18" t="s">
        <v>145</v>
      </c>
      <c r="F588" s="18">
        <v>7045</v>
      </c>
      <c r="G588" s="18" t="s">
        <v>146</v>
      </c>
      <c r="H588" s="18" t="s">
        <v>146</v>
      </c>
      <c r="I588" s="18" t="s">
        <v>681</v>
      </c>
      <c r="J588" s="18">
        <v>12</v>
      </c>
      <c r="K588" s="26">
        <v>34000.5</v>
      </c>
      <c r="L588" s="49"/>
      <c r="M588" s="2">
        <v>46</v>
      </c>
    </row>
    <row r="589" spans="1:13" ht="18" customHeight="1">
      <c r="A589" s="18">
        <v>586</v>
      </c>
      <c r="B589" s="18" t="s">
        <v>293</v>
      </c>
      <c r="C589" s="18" t="s">
        <v>1219</v>
      </c>
      <c r="D589" s="18" t="s">
        <v>252</v>
      </c>
      <c r="E589" s="18" t="s">
        <v>145</v>
      </c>
      <c r="F589" s="18">
        <v>7045</v>
      </c>
      <c r="G589" s="18" t="s">
        <v>146</v>
      </c>
      <c r="H589" s="18" t="s">
        <v>146</v>
      </c>
      <c r="I589" s="18" t="s">
        <v>681</v>
      </c>
      <c r="J589" s="18">
        <v>12</v>
      </c>
      <c r="K589" s="18">
        <v>39165.4</v>
      </c>
      <c r="L589" s="49"/>
      <c r="M589" s="2">
        <v>47</v>
      </c>
    </row>
    <row r="590" spans="1:13" ht="18" customHeight="1">
      <c r="A590" s="18">
        <v>587</v>
      </c>
      <c r="B590" s="18" t="s">
        <v>294</v>
      </c>
      <c r="C590" s="18" t="s">
        <v>1219</v>
      </c>
      <c r="D590" s="18" t="s">
        <v>252</v>
      </c>
      <c r="E590" s="18" t="s">
        <v>145</v>
      </c>
      <c r="F590" s="18">
        <v>7045</v>
      </c>
      <c r="G590" s="18" t="s">
        <v>146</v>
      </c>
      <c r="H590" s="18" t="s">
        <v>146</v>
      </c>
      <c r="I590" s="18" t="s">
        <v>681</v>
      </c>
      <c r="J590" s="18">
        <v>12</v>
      </c>
      <c r="K590" s="26">
        <v>35437.5</v>
      </c>
      <c r="L590" s="49"/>
      <c r="M590" s="2">
        <v>48</v>
      </c>
    </row>
    <row r="591" spans="1:13" ht="18" customHeight="1">
      <c r="A591" s="18">
        <v>588</v>
      </c>
      <c r="B591" s="18" t="s">
        <v>295</v>
      </c>
      <c r="C591" s="18" t="s">
        <v>1219</v>
      </c>
      <c r="D591" s="18" t="s">
        <v>252</v>
      </c>
      <c r="E591" s="18" t="s">
        <v>145</v>
      </c>
      <c r="F591" s="18">
        <v>7045</v>
      </c>
      <c r="G591" s="18" t="s">
        <v>146</v>
      </c>
      <c r="H591" s="18" t="s">
        <v>146</v>
      </c>
      <c r="I591" s="18" t="s">
        <v>681</v>
      </c>
      <c r="J591" s="18">
        <v>12</v>
      </c>
      <c r="K591" s="26">
        <v>31152</v>
      </c>
      <c r="L591" s="49"/>
      <c r="M591" s="2">
        <v>49</v>
      </c>
    </row>
    <row r="592" spans="1:13" ht="18" customHeight="1">
      <c r="A592" s="18">
        <v>589</v>
      </c>
      <c r="B592" s="18" t="s">
        <v>296</v>
      </c>
      <c r="C592" s="18" t="s">
        <v>1219</v>
      </c>
      <c r="D592" s="18" t="s">
        <v>252</v>
      </c>
      <c r="E592" s="18" t="s">
        <v>145</v>
      </c>
      <c r="F592" s="18">
        <v>7045</v>
      </c>
      <c r="G592" s="18" t="s">
        <v>146</v>
      </c>
      <c r="H592" s="18" t="s">
        <v>146</v>
      </c>
      <c r="I592" s="18" t="s">
        <v>681</v>
      </c>
      <c r="J592" s="18">
        <v>12</v>
      </c>
      <c r="K592" s="18">
        <v>37280</v>
      </c>
      <c r="L592" s="49"/>
      <c r="M592" s="2">
        <v>50</v>
      </c>
    </row>
    <row r="593" spans="1:13" ht="18" customHeight="1">
      <c r="A593" s="18">
        <v>590</v>
      </c>
      <c r="B593" s="18" t="s">
        <v>297</v>
      </c>
      <c r="C593" s="18" t="s">
        <v>1219</v>
      </c>
      <c r="D593" s="18" t="s">
        <v>252</v>
      </c>
      <c r="E593" s="18" t="s">
        <v>145</v>
      </c>
      <c r="F593" s="18">
        <v>7045</v>
      </c>
      <c r="G593" s="18" t="s">
        <v>146</v>
      </c>
      <c r="H593" s="18" t="s">
        <v>146</v>
      </c>
      <c r="I593" s="18" t="s">
        <v>681</v>
      </c>
      <c r="J593" s="18">
        <v>12</v>
      </c>
      <c r="K593" s="26">
        <v>32756</v>
      </c>
      <c r="L593" s="49"/>
      <c r="M593" s="2">
        <v>51</v>
      </c>
    </row>
    <row r="594" spans="1:13" ht="18" customHeight="1">
      <c r="A594" s="18">
        <v>591</v>
      </c>
      <c r="B594" s="18" t="s">
        <v>298</v>
      </c>
      <c r="C594" s="18" t="s">
        <v>1219</v>
      </c>
      <c r="D594" s="18" t="s">
        <v>252</v>
      </c>
      <c r="E594" s="18" t="s">
        <v>145</v>
      </c>
      <c r="F594" s="18">
        <v>7045</v>
      </c>
      <c r="G594" s="18" t="s">
        <v>146</v>
      </c>
      <c r="H594" s="18" t="s">
        <v>146</v>
      </c>
      <c r="I594" s="18" t="s">
        <v>681</v>
      </c>
      <c r="J594" s="18">
        <v>12</v>
      </c>
      <c r="K594" s="26">
        <v>39470</v>
      </c>
      <c r="L594" s="49"/>
      <c r="M594" s="2">
        <v>52</v>
      </c>
    </row>
    <row r="595" spans="1:13" ht="18" customHeight="1">
      <c r="A595" s="18">
        <v>592</v>
      </c>
      <c r="B595" s="18" t="s">
        <v>299</v>
      </c>
      <c r="C595" s="18" t="s">
        <v>1219</v>
      </c>
      <c r="D595" s="18" t="s">
        <v>252</v>
      </c>
      <c r="E595" s="18" t="s">
        <v>145</v>
      </c>
      <c r="F595" s="18">
        <v>7045</v>
      </c>
      <c r="G595" s="18" t="s">
        <v>146</v>
      </c>
      <c r="H595" s="18" t="s">
        <v>146</v>
      </c>
      <c r="I595" s="18" t="s">
        <v>681</v>
      </c>
      <c r="J595" s="18">
        <v>12</v>
      </c>
      <c r="K595" s="26">
        <v>39936</v>
      </c>
      <c r="L595" s="49"/>
      <c r="M595" s="2">
        <v>53</v>
      </c>
    </row>
    <row r="596" spans="1:13" ht="18" customHeight="1">
      <c r="A596" s="18">
        <v>593</v>
      </c>
      <c r="B596" s="18" t="s">
        <v>300</v>
      </c>
      <c r="C596" s="18" t="s">
        <v>1219</v>
      </c>
      <c r="D596" s="18" t="s">
        <v>252</v>
      </c>
      <c r="E596" s="18" t="s">
        <v>145</v>
      </c>
      <c r="F596" s="18">
        <v>7045</v>
      </c>
      <c r="G596" s="18" t="s">
        <v>146</v>
      </c>
      <c r="H596" s="18" t="s">
        <v>146</v>
      </c>
      <c r="I596" s="18" t="s">
        <v>681</v>
      </c>
      <c r="J596" s="18">
        <v>12</v>
      </c>
      <c r="K596" s="18">
        <v>41564.8</v>
      </c>
      <c r="L596" s="49"/>
      <c r="M596" s="2">
        <v>54</v>
      </c>
    </row>
    <row r="597" spans="1:13" ht="18" customHeight="1">
      <c r="A597" s="18">
        <v>594</v>
      </c>
      <c r="B597" s="18" t="s">
        <v>301</v>
      </c>
      <c r="C597" s="18" t="s">
        <v>1219</v>
      </c>
      <c r="D597" s="18" t="s">
        <v>252</v>
      </c>
      <c r="E597" s="18" t="s">
        <v>145</v>
      </c>
      <c r="F597" s="18">
        <v>7045</v>
      </c>
      <c r="G597" s="18" t="s">
        <v>146</v>
      </c>
      <c r="H597" s="18" t="s">
        <v>146</v>
      </c>
      <c r="I597" s="18" t="s">
        <v>681</v>
      </c>
      <c r="J597" s="18">
        <v>12</v>
      </c>
      <c r="K597" s="26">
        <v>36632</v>
      </c>
      <c r="L597" s="49"/>
      <c r="M597" s="2">
        <v>55</v>
      </c>
    </row>
    <row r="598" spans="1:13" ht="18" customHeight="1">
      <c r="A598" s="18">
        <v>595</v>
      </c>
      <c r="B598" s="18" t="s">
        <v>302</v>
      </c>
      <c r="C598" s="18" t="s">
        <v>1219</v>
      </c>
      <c r="D598" s="18" t="s">
        <v>252</v>
      </c>
      <c r="E598" s="18" t="s">
        <v>145</v>
      </c>
      <c r="F598" s="18">
        <v>7045</v>
      </c>
      <c r="G598" s="18" t="s">
        <v>146</v>
      </c>
      <c r="H598" s="18" t="s">
        <v>146</v>
      </c>
      <c r="I598" s="18" t="s">
        <v>681</v>
      </c>
      <c r="J598" s="18">
        <v>12</v>
      </c>
      <c r="K598" s="26">
        <v>58650</v>
      </c>
      <c r="L598" s="49"/>
      <c r="M598" s="2">
        <v>56</v>
      </c>
    </row>
    <row r="599" spans="1:13" ht="18" customHeight="1">
      <c r="A599" s="18">
        <v>596</v>
      </c>
      <c r="B599" s="18" t="s">
        <v>319</v>
      </c>
      <c r="C599" s="18" t="s">
        <v>143</v>
      </c>
      <c r="D599" s="18" t="s">
        <v>320</v>
      </c>
      <c r="E599" s="18" t="s">
        <v>145</v>
      </c>
      <c r="F599" s="18">
        <v>7000</v>
      </c>
      <c r="G599" s="18" t="s">
        <v>146</v>
      </c>
      <c r="H599" s="18" t="s">
        <v>146</v>
      </c>
      <c r="I599" s="18" t="s">
        <v>916</v>
      </c>
      <c r="J599" s="18">
        <v>12</v>
      </c>
      <c r="K599" s="18">
        <v>34442.7</v>
      </c>
      <c r="L599" s="49" t="s">
        <v>730</v>
      </c>
      <c r="M599" s="2">
        <v>1</v>
      </c>
    </row>
    <row r="600" spans="1:13" ht="18" customHeight="1">
      <c r="A600" s="18">
        <v>597</v>
      </c>
      <c r="B600" s="18" t="s">
        <v>321</v>
      </c>
      <c r="C600" s="18" t="s">
        <v>143</v>
      </c>
      <c r="D600" s="18" t="s">
        <v>320</v>
      </c>
      <c r="E600" s="18" t="s">
        <v>145</v>
      </c>
      <c r="F600" s="18">
        <v>7000</v>
      </c>
      <c r="G600" s="18" t="s">
        <v>146</v>
      </c>
      <c r="H600" s="18" t="s">
        <v>146</v>
      </c>
      <c r="I600" s="18" t="s">
        <v>916</v>
      </c>
      <c r="J600" s="18">
        <v>12</v>
      </c>
      <c r="K600" s="18">
        <v>33829.6</v>
      </c>
      <c r="L600" s="49"/>
      <c r="M600" s="2">
        <v>2</v>
      </c>
    </row>
    <row r="601" spans="1:13" ht="18" customHeight="1">
      <c r="A601" s="18">
        <v>598</v>
      </c>
      <c r="B601" s="18" t="s">
        <v>322</v>
      </c>
      <c r="C601" s="18" t="s">
        <v>143</v>
      </c>
      <c r="D601" s="18" t="s">
        <v>320</v>
      </c>
      <c r="E601" s="18" t="s">
        <v>323</v>
      </c>
      <c r="F601" s="18">
        <v>10500</v>
      </c>
      <c r="G601" s="18" t="s">
        <v>146</v>
      </c>
      <c r="H601" s="18" t="s">
        <v>146</v>
      </c>
      <c r="I601" s="18" t="s">
        <v>916</v>
      </c>
      <c r="J601" s="18">
        <v>12</v>
      </c>
      <c r="K601" s="18">
        <v>65973.4</v>
      </c>
      <c r="L601" s="49"/>
      <c r="M601" s="2">
        <v>3</v>
      </c>
    </row>
    <row r="602" spans="1:13" ht="18" customHeight="1">
      <c r="A602" s="18">
        <v>599</v>
      </c>
      <c r="B602" s="18" t="s">
        <v>324</v>
      </c>
      <c r="C602" s="18" t="s">
        <v>143</v>
      </c>
      <c r="D602" s="18" t="s">
        <v>320</v>
      </c>
      <c r="E602" s="18" t="s">
        <v>323</v>
      </c>
      <c r="F602" s="18">
        <v>10500</v>
      </c>
      <c r="G602" s="18" t="s">
        <v>146</v>
      </c>
      <c r="H602" s="18" t="s">
        <v>146</v>
      </c>
      <c r="I602" s="18" t="s">
        <v>916</v>
      </c>
      <c r="J602" s="18">
        <v>12</v>
      </c>
      <c r="K602" s="18">
        <v>62077.6</v>
      </c>
      <c r="L602" s="49"/>
      <c r="M602" s="2">
        <v>4</v>
      </c>
    </row>
    <row r="603" spans="1:13" ht="18" customHeight="1">
      <c r="A603" s="18">
        <v>600</v>
      </c>
      <c r="B603" s="18" t="s">
        <v>325</v>
      </c>
      <c r="C603" s="18" t="s">
        <v>143</v>
      </c>
      <c r="D603" s="18" t="s">
        <v>320</v>
      </c>
      <c r="E603" s="18" t="s">
        <v>323</v>
      </c>
      <c r="F603" s="18">
        <v>10500</v>
      </c>
      <c r="G603" s="18" t="s">
        <v>146</v>
      </c>
      <c r="H603" s="18" t="s">
        <v>146</v>
      </c>
      <c r="I603" s="18" t="s">
        <v>916</v>
      </c>
      <c r="J603" s="18">
        <v>12</v>
      </c>
      <c r="K603" s="18">
        <v>60007.4</v>
      </c>
      <c r="L603" s="49"/>
      <c r="M603" s="2">
        <v>5</v>
      </c>
    </row>
    <row r="604" spans="1:13" ht="18" customHeight="1">
      <c r="A604" s="18">
        <v>601</v>
      </c>
      <c r="B604" s="18" t="s">
        <v>326</v>
      </c>
      <c r="C604" s="18" t="s">
        <v>143</v>
      </c>
      <c r="D604" s="18" t="s">
        <v>320</v>
      </c>
      <c r="E604" s="18" t="s">
        <v>323</v>
      </c>
      <c r="F604" s="18">
        <v>10500</v>
      </c>
      <c r="G604" s="18" t="s">
        <v>146</v>
      </c>
      <c r="H604" s="18" t="s">
        <v>146</v>
      </c>
      <c r="I604" s="18" t="s">
        <v>916</v>
      </c>
      <c r="J604" s="18">
        <v>12</v>
      </c>
      <c r="K604" s="18">
        <v>60093.2</v>
      </c>
      <c r="L604" s="49"/>
      <c r="M604" s="2">
        <v>6</v>
      </c>
    </row>
    <row r="605" spans="1:13" ht="18" customHeight="1">
      <c r="A605" s="18">
        <v>602</v>
      </c>
      <c r="B605" s="18" t="s">
        <v>327</v>
      </c>
      <c r="C605" s="18" t="s">
        <v>143</v>
      </c>
      <c r="D605" s="18" t="s">
        <v>328</v>
      </c>
      <c r="E605" s="18" t="s">
        <v>145</v>
      </c>
      <c r="F605" s="18">
        <v>7000</v>
      </c>
      <c r="G605" s="18" t="s">
        <v>146</v>
      </c>
      <c r="H605" s="18" t="s">
        <v>146</v>
      </c>
      <c r="I605" s="18" t="s">
        <v>916</v>
      </c>
      <c r="J605" s="18">
        <v>12</v>
      </c>
      <c r="K605" s="18">
        <v>34803.5</v>
      </c>
      <c r="L605" s="49"/>
      <c r="M605" s="2">
        <v>7</v>
      </c>
    </row>
    <row r="606" spans="1:13" ht="18" customHeight="1">
      <c r="A606" s="18">
        <v>603</v>
      </c>
      <c r="B606" s="18" t="s">
        <v>329</v>
      </c>
      <c r="C606" s="18" t="s">
        <v>143</v>
      </c>
      <c r="D606" s="18" t="s">
        <v>328</v>
      </c>
      <c r="E606" s="18" t="s">
        <v>145</v>
      </c>
      <c r="F606" s="18">
        <v>7000</v>
      </c>
      <c r="G606" s="18" t="s">
        <v>146</v>
      </c>
      <c r="H606" s="18" t="s">
        <v>146</v>
      </c>
      <c r="I606" s="18" t="s">
        <v>916</v>
      </c>
      <c r="J606" s="18">
        <v>12</v>
      </c>
      <c r="K606" s="18">
        <v>43984.7</v>
      </c>
      <c r="L606" s="49"/>
      <c r="M606" s="2">
        <v>8</v>
      </c>
    </row>
    <row r="607" spans="1:13" ht="18" customHeight="1">
      <c r="A607" s="18">
        <v>604</v>
      </c>
      <c r="B607" s="18" t="s">
        <v>330</v>
      </c>
      <c r="C607" s="18" t="s">
        <v>143</v>
      </c>
      <c r="D607" s="18" t="s">
        <v>328</v>
      </c>
      <c r="E607" s="18" t="s">
        <v>145</v>
      </c>
      <c r="F607" s="18">
        <v>8490</v>
      </c>
      <c r="G607" s="18" t="s">
        <v>146</v>
      </c>
      <c r="H607" s="18" t="s">
        <v>146</v>
      </c>
      <c r="I607" s="18" t="s">
        <v>916</v>
      </c>
      <c r="J607" s="18">
        <v>12</v>
      </c>
      <c r="K607" s="18">
        <v>43758.1</v>
      </c>
      <c r="L607" s="49"/>
      <c r="M607" s="2">
        <v>9</v>
      </c>
    </row>
    <row r="608" spans="1:13" ht="18" customHeight="1">
      <c r="A608" s="18">
        <v>605</v>
      </c>
      <c r="B608" s="18" t="s">
        <v>331</v>
      </c>
      <c r="C608" s="18" t="s">
        <v>143</v>
      </c>
      <c r="D608" s="18" t="s">
        <v>328</v>
      </c>
      <c r="E608" s="18" t="s">
        <v>145</v>
      </c>
      <c r="F608" s="18">
        <v>7000</v>
      </c>
      <c r="G608" s="18" t="s">
        <v>146</v>
      </c>
      <c r="H608" s="18" t="s">
        <v>146</v>
      </c>
      <c r="I608" s="18" t="s">
        <v>916</v>
      </c>
      <c r="J608" s="18">
        <v>12</v>
      </c>
      <c r="K608" s="18">
        <v>44854.5</v>
      </c>
      <c r="L608" s="49"/>
      <c r="M608" s="2">
        <v>10</v>
      </c>
    </row>
    <row r="609" spans="1:13" ht="18" customHeight="1">
      <c r="A609" s="18">
        <v>606</v>
      </c>
      <c r="B609" s="18" t="s">
        <v>332</v>
      </c>
      <c r="C609" s="18" t="s">
        <v>143</v>
      </c>
      <c r="D609" s="18" t="s">
        <v>328</v>
      </c>
      <c r="E609" s="18" t="s">
        <v>145</v>
      </c>
      <c r="F609" s="18">
        <v>7000</v>
      </c>
      <c r="G609" s="18" t="s">
        <v>146</v>
      </c>
      <c r="H609" s="18" t="s">
        <v>146</v>
      </c>
      <c r="I609" s="18" t="s">
        <v>916</v>
      </c>
      <c r="J609" s="18">
        <v>12</v>
      </c>
      <c r="K609" s="18">
        <v>44018.2</v>
      </c>
      <c r="L609" s="49"/>
      <c r="M609" s="2">
        <v>11</v>
      </c>
    </row>
    <row r="610" spans="1:13" ht="18" customHeight="1">
      <c r="A610" s="18">
        <v>607</v>
      </c>
      <c r="B610" s="18" t="s">
        <v>333</v>
      </c>
      <c r="C610" s="18" t="s">
        <v>143</v>
      </c>
      <c r="D610" s="18" t="s">
        <v>328</v>
      </c>
      <c r="E610" s="18" t="s">
        <v>145</v>
      </c>
      <c r="F610" s="18">
        <v>8490</v>
      </c>
      <c r="G610" s="18" t="s">
        <v>146</v>
      </c>
      <c r="H610" s="18" t="s">
        <v>146</v>
      </c>
      <c r="I610" s="18" t="s">
        <v>916</v>
      </c>
      <c r="J610" s="18">
        <v>12</v>
      </c>
      <c r="K610" s="18">
        <v>45110.9</v>
      </c>
      <c r="L610" s="49"/>
      <c r="M610" s="2">
        <v>12</v>
      </c>
    </row>
    <row r="611" spans="1:13" ht="18" customHeight="1">
      <c r="A611" s="18">
        <v>608</v>
      </c>
      <c r="B611" s="18" t="s">
        <v>334</v>
      </c>
      <c r="C611" s="18" t="s">
        <v>143</v>
      </c>
      <c r="D611" s="18" t="s">
        <v>328</v>
      </c>
      <c r="E611" s="18" t="s">
        <v>145</v>
      </c>
      <c r="F611" s="18">
        <v>8490</v>
      </c>
      <c r="G611" s="18" t="s">
        <v>146</v>
      </c>
      <c r="H611" s="18" t="s">
        <v>146</v>
      </c>
      <c r="I611" s="18" t="s">
        <v>916</v>
      </c>
      <c r="J611" s="18">
        <v>12</v>
      </c>
      <c r="K611" s="18">
        <v>46395.9</v>
      </c>
      <c r="L611" s="49"/>
      <c r="M611" s="2">
        <v>13</v>
      </c>
    </row>
    <row r="612" spans="1:13" ht="18" customHeight="1">
      <c r="A612" s="18">
        <v>609</v>
      </c>
      <c r="B612" s="18" t="s">
        <v>335</v>
      </c>
      <c r="C612" s="18" t="s">
        <v>143</v>
      </c>
      <c r="D612" s="18" t="s">
        <v>328</v>
      </c>
      <c r="E612" s="18" t="s">
        <v>145</v>
      </c>
      <c r="F612" s="18">
        <v>8490</v>
      </c>
      <c r="G612" s="18" t="s">
        <v>146</v>
      </c>
      <c r="H612" s="18" t="s">
        <v>146</v>
      </c>
      <c r="I612" s="18" t="s">
        <v>916</v>
      </c>
      <c r="J612" s="18">
        <v>12</v>
      </c>
      <c r="K612" s="18">
        <v>46198</v>
      </c>
      <c r="L612" s="49"/>
      <c r="M612" s="2">
        <v>14</v>
      </c>
    </row>
    <row r="613" spans="1:13" ht="18" customHeight="1">
      <c r="A613" s="18">
        <v>610</v>
      </c>
      <c r="B613" s="18" t="s">
        <v>336</v>
      </c>
      <c r="C613" s="18" t="s">
        <v>143</v>
      </c>
      <c r="D613" s="18" t="s">
        <v>337</v>
      </c>
      <c r="E613" s="18" t="s">
        <v>145</v>
      </c>
      <c r="F613" s="18">
        <v>8545</v>
      </c>
      <c r="G613" s="18" t="s">
        <v>146</v>
      </c>
      <c r="H613" s="18" t="s">
        <v>146</v>
      </c>
      <c r="I613" s="18" t="s">
        <v>916</v>
      </c>
      <c r="J613" s="18">
        <v>12</v>
      </c>
      <c r="K613" s="18">
        <v>55896.4</v>
      </c>
      <c r="L613" s="49"/>
      <c r="M613" s="2">
        <v>15</v>
      </c>
    </row>
    <row r="614" spans="1:13" ht="18" customHeight="1">
      <c r="A614" s="18">
        <v>611</v>
      </c>
      <c r="B614" s="18" t="s">
        <v>338</v>
      </c>
      <c r="C614" s="18" t="s">
        <v>143</v>
      </c>
      <c r="D614" s="18" t="s">
        <v>337</v>
      </c>
      <c r="E614" s="18" t="s">
        <v>145</v>
      </c>
      <c r="F614" s="18">
        <v>8545</v>
      </c>
      <c r="G614" s="18" t="s">
        <v>146</v>
      </c>
      <c r="H614" s="18" t="s">
        <v>146</v>
      </c>
      <c r="I614" s="18" t="s">
        <v>916</v>
      </c>
      <c r="J614" s="18">
        <v>12</v>
      </c>
      <c r="K614" s="18">
        <v>55827.3</v>
      </c>
      <c r="L614" s="49"/>
      <c r="M614" s="2">
        <v>16</v>
      </c>
    </row>
    <row r="615" spans="1:13" ht="18" customHeight="1">
      <c r="A615" s="18">
        <v>612</v>
      </c>
      <c r="B615" s="18" t="s">
        <v>339</v>
      </c>
      <c r="C615" s="18" t="s">
        <v>340</v>
      </c>
      <c r="D615" s="18" t="s">
        <v>341</v>
      </c>
      <c r="E615" s="18" t="s">
        <v>145</v>
      </c>
      <c r="F615" s="18">
        <v>8005</v>
      </c>
      <c r="G615" s="18" t="s">
        <v>146</v>
      </c>
      <c r="H615" s="18" t="s">
        <v>146</v>
      </c>
      <c r="I615" s="18" t="s">
        <v>916</v>
      </c>
      <c r="J615" s="18">
        <v>12</v>
      </c>
      <c r="K615" s="18">
        <v>50706.7</v>
      </c>
      <c r="L615" s="49"/>
      <c r="M615" s="2">
        <v>17</v>
      </c>
    </row>
    <row r="616" spans="1:13" ht="18" customHeight="1">
      <c r="A616" s="18">
        <v>613</v>
      </c>
      <c r="B616" s="18" t="s">
        <v>342</v>
      </c>
      <c r="C616" s="18" t="s">
        <v>340</v>
      </c>
      <c r="D616" s="18" t="s">
        <v>341</v>
      </c>
      <c r="E616" s="18" t="s">
        <v>145</v>
      </c>
      <c r="F616" s="18">
        <v>8005</v>
      </c>
      <c r="G616" s="18" t="s">
        <v>146</v>
      </c>
      <c r="H616" s="18" t="s">
        <v>146</v>
      </c>
      <c r="I616" s="18" t="s">
        <v>916</v>
      </c>
      <c r="J616" s="18">
        <v>12</v>
      </c>
      <c r="K616" s="18">
        <v>46110.1</v>
      </c>
      <c r="L616" s="49"/>
      <c r="M616" s="2">
        <v>18</v>
      </c>
    </row>
    <row r="617" spans="1:13" ht="18" customHeight="1">
      <c r="A617" s="18">
        <v>614</v>
      </c>
      <c r="B617" s="18" t="s">
        <v>343</v>
      </c>
      <c r="C617" s="18" t="s">
        <v>340</v>
      </c>
      <c r="D617" s="18" t="s">
        <v>341</v>
      </c>
      <c r="E617" s="18" t="s">
        <v>145</v>
      </c>
      <c r="F617" s="18">
        <v>8005</v>
      </c>
      <c r="G617" s="18" t="s">
        <v>146</v>
      </c>
      <c r="H617" s="18" t="s">
        <v>146</v>
      </c>
      <c r="I617" s="18" t="s">
        <v>916</v>
      </c>
      <c r="J617" s="18">
        <v>12</v>
      </c>
      <c r="K617" s="18">
        <v>43589.1</v>
      </c>
      <c r="L617" s="49"/>
      <c r="M617" s="2">
        <v>19</v>
      </c>
    </row>
    <row r="618" spans="1:13" ht="18" customHeight="1">
      <c r="A618" s="18">
        <v>615</v>
      </c>
      <c r="B618" s="18" t="s">
        <v>344</v>
      </c>
      <c r="C618" s="18" t="s">
        <v>340</v>
      </c>
      <c r="D618" s="18" t="s">
        <v>345</v>
      </c>
      <c r="E618" s="18" t="s">
        <v>145</v>
      </c>
      <c r="F618" s="18">
        <v>8005</v>
      </c>
      <c r="G618" s="18" t="s">
        <v>146</v>
      </c>
      <c r="H618" s="18" t="s">
        <v>146</v>
      </c>
      <c r="I618" s="18" t="s">
        <v>916</v>
      </c>
      <c r="J618" s="18">
        <v>12</v>
      </c>
      <c r="K618" s="18">
        <v>46353.4</v>
      </c>
      <c r="L618" s="49"/>
      <c r="M618" s="2">
        <v>20</v>
      </c>
    </row>
    <row r="619" spans="1:13" ht="18" customHeight="1">
      <c r="A619" s="18">
        <v>616</v>
      </c>
      <c r="B619" s="18" t="s">
        <v>360</v>
      </c>
      <c r="C619" s="18" t="s">
        <v>361</v>
      </c>
      <c r="D619" s="18" t="s">
        <v>362</v>
      </c>
      <c r="E619" s="18" t="s">
        <v>145</v>
      </c>
      <c r="F619" s="18">
        <v>6540</v>
      </c>
      <c r="G619" s="18" t="s">
        <v>146</v>
      </c>
      <c r="H619" s="18" t="s">
        <v>146</v>
      </c>
      <c r="I619" s="18" t="s">
        <v>916</v>
      </c>
      <c r="J619" s="18">
        <v>12</v>
      </c>
      <c r="K619" s="18">
        <v>46953.5</v>
      </c>
      <c r="L619" s="49" t="s">
        <v>731</v>
      </c>
      <c r="M619" s="2">
        <v>1</v>
      </c>
    </row>
    <row r="620" spans="1:13" ht="18" customHeight="1">
      <c r="A620" s="18">
        <v>617</v>
      </c>
      <c r="B620" s="18" t="s">
        <v>363</v>
      </c>
      <c r="C620" s="18" t="s">
        <v>361</v>
      </c>
      <c r="D620" s="18" t="s">
        <v>362</v>
      </c>
      <c r="E620" s="18" t="s">
        <v>145</v>
      </c>
      <c r="F620" s="18">
        <v>6540</v>
      </c>
      <c r="G620" s="18" t="s">
        <v>146</v>
      </c>
      <c r="H620" s="18" t="s">
        <v>146</v>
      </c>
      <c r="I620" s="18" t="s">
        <v>916</v>
      </c>
      <c r="J620" s="18">
        <v>12</v>
      </c>
      <c r="K620" s="18">
        <v>42797.5</v>
      </c>
      <c r="L620" s="49"/>
      <c r="M620" s="2">
        <v>2</v>
      </c>
    </row>
    <row r="621" spans="1:13" ht="18" customHeight="1">
      <c r="A621" s="18">
        <v>618</v>
      </c>
      <c r="B621" s="18" t="s">
        <v>364</v>
      </c>
      <c r="C621" s="18" t="s">
        <v>361</v>
      </c>
      <c r="D621" s="18" t="s">
        <v>362</v>
      </c>
      <c r="E621" s="18" t="s">
        <v>145</v>
      </c>
      <c r="F621" s="18">
        <v>6540</v>
      </c>
      <c r="G621" s="18" t="s">
        <v>146</v>
      </c>
      <c r="H621" s="18" t="s">
        <v>146</v>
      </c>
      <c r="I621" s="18" t="s">
        <v>916</v>
      </c>
      <c r="J621" s="18">
        <v>12</v>
      </c>
      <c r="K621" s="18">
        <v>42151.5</v>
      </c>
      <c r="L621" s="49"/>
      <c r="M621" s="2">
        <v>3</v>
      </c>
    </row>
    <row r="622" spans="1:13" ht="18" customHeight="1">
      <c r="A622" s="18">
        <v>619</v>
      </c>
      <c r="B622" s="18" t="s">
        <v>365</v>
      </c>
      <c r="C622" s="18" t="s">
        <v>361</v>
      </c>
      <c r="D622" s="18" t="s">
        <v>362</v>
      </c>
      <c r="E622" s="18" t="s">
        <v>145</v>
      </c>
      <c r="F622" s="18">
        <v>6540</v>
      </c>
      <c r="G622" s="18" t="s">
        <v>146</v>
      </c>
      <c r="H622" s="18" t="s">
        <v>146</v>
      </c>
      <c r="I622" s="18" t="s">
        <v>916</v>
      </c>
      <c r="J622" s="18">
        <v>12</v>
      </c>
      <c r="K622" s="18">
        <v>48003.5</v>
      </c>
      <c r="L622" s="49"/>
      <c r="M622" s="2">
        <v>4</v>
      </c>
    </row>
    <row r="623" spans="1:13" ht="18" customHeight="1">
      <c r="A623" s="18">
        <v>620</v>
      </c>
      <c r="B623" s="18" t="s">
        <v>366</v>
      </c>
      <c r="C623" s="18" t="s">
        <v>361</v>
      </c>
      <c r="D623" s="18" t="s">
        <v>362</v>
      </c>
      <c r="E623" s="18" t="s">
        <v>145</v>
      </c>
      <c r="F623" s="18">
        <v>6540</v>
      </c>
      <c r="G623" s="18" t="s">
        <v>146</v>
      </c>
      <c r="H623" s="18" t="s">
        <v>146</v>
      </c>
      <c r="I623" s="18" t="s">
        <v>916</v>
      </c>
      <c r="J623" s="18">
        <v>12</v>
      </c>
      <c r="K623" s="18">
        <v>45964.1</v>
      </c>
      <c r="L623" s="49"/>
      <c r="M623" s="2">
        <v>5</v>
      </c>
    </row>
    <row r="624" spans="1:13" ht="18" customHeight="1">
      <c r="A624" s="18">
        <v>621</v>
      </c>
      <c r="B624" s="18" t="s">
        <v>367</v>
      </c>
      <c r="C624" s="18" t="s">
        <v>361</v>
      </c>
      <c r="D624" s="18" t="s">
        <v>362</v>
      </c>
      <c r="E624" s="18" t="s">
        <v>145</v>
      </c>
      <c r="F624" s="18">
        <v>6540</v>
      </c>
      <c r="G624" s="18" t="s">
        <v>146</v>
      </c>
      <c r="H624" s="18" t="s">
        <v>146</v>
      </c>
      <c r="I624" s="18" t="s">
        <v>916</v>
      </c>
      <c r="J624" s="18">
        <v>12</v>
      </c>
      <c r="K624" s="18">
        <v>46191.6</v>
      </c>
      <c r="L624" s="49"/>
      <c r="M624" s="2">
        <v>6</v>
      </c>
    </row>
    <row r="625" spans="1:13" ht="18" customHeight="1">
      <c r="A625" s="18">
        <v>622</v>
      </c>
      <c r="B625" s="18" t="s">
        <v>368</v>
      </c>
      <c r="C625" s="18" t="s">
        <v>361</v>
      </c>
      <c r="D625" s="18" t="s">
        <v>362</v>
      </c>
      <c r="E625" s="18" t="s">
        <v>145</v>
      </c>
      <c r="F625" s="18">
        <v>6540</v>
      </c>
      <c r="G625" s="18" t="s">
        <v>146</v>
      </c>
      <c r="H625" s="18" t="s">
        <v>146</v>
      </c>
      <c r="I625" s="18" t="s">
        <v>916</v>
      </c>
      <c r="J625" s="18">
        <v>12</v>
      </c>
      <c r="K625" s="18">
        <v>50557.5</v>
      </c>
      <c r="L625" s="49"/>
      <c r="M625" s="2">
        <v>7</v>
      </c>
    </row>
    <row r="626" spans="1:13" ht="18" customHeight="1">
      <c r="A626" s="18">
        <v>623</v>
      </c>
      <c r="B626" s="18" t="s">
        <v>369</v>
      </c>
      <c r="C626" s="18" t="s">
        <v>361</v>
      </c>
      <c r="D626" s="18" t="s">
        <v>362</v>
      </c>
      <c r="E626" s="18" t="s">
        <v>145</v>
      </c>
      <c r="F626" s="18">
        <v>6540</v>
      </c>
      <c r="G626" s="18" t="s">
        <v>146</v>
      </c>
      <c r="H626" s="18" t="s">
        <v>146</v>
      </c>
      <c r="I626" s="18" t="s">
        <v>916</v>
      </c>
      <c r="J626" s="18">
        <v>12</v>
      </c>
      <c r="K626" s="18">
        <v>53946</v>
      </c>
      <c r="L626" s="49"/>
      <c r="M626" s="2">
        <v>8</v>
      </c>
    </row>
    <row r="627" spans="1:13" ht="18" customHeight="1">
      <c r="A627" s="18">
        <v>624</v>
      </c>
      <c r="B627" s="18" t="s">
        <v>370</v>
      </c>
      <c r="C627" s="18" t="s">
        <v>361</v>
      </c>
      <c r="D627" s="18" t="s">
        <v>362</v>
      </c>
      <c r="E627" s="18" t="s">
        <v>145</v>
      </c>
      <c r="F627" s="18">
        <v>6540</v>
      </c>
      <c r="G627" s="18" t="s">
        <v>146</v>
      </c>
      <c r="H627" s="18" t="s">
        <v>146</v>
      </c>
      <c r="I627" s="18" t="s">
        <v>916</v>
      </c>
      <c r="J627" s="18">
        <v>12</v>
      </c>
      <c r="K627" s="18">
        <v>51515.1</v>
      </c>
      <c r="L627" s="49"/>
      <c r="M627" s="2">
        <v>9</v>
      </c>
    </row>
    <row r="628" spans="1:13" ht="18" customHeight="1">
      <c r="A628" s="18">
        <v>625</v>
      </c>
      <c r="B628" s="18" t="s">
        <v>371</v>
      </c>
      <c r="C628" s="18" t="s">
        <v>361</v>
      </c>
      <c r="D628" s="18" t="s">
        <v>362</v>
      </c>
      <c r="E628" s="18" t="s">
        <v>145</v>
      </c>
      <c r="F628" s="18">
        <v>6540</v>
      </c>
      <c r="G628" s="18" t="s">
        <v>146</v>
      </c>
      <c r="H628" s="18" t="s">
        <v>146</v>
      </c>
      <c r="I628" s="18" t="s">
        <v>916</v>
      </c>
      <c r="J628" s="18">
        <v>12</v>
      </c>
      <c r="K628" s="18">
        <v>51587.9</v>
      </c>
      <c r="L628" s="49"/>
      <c r="M628" s="2">
        <v>10</v>
      </c>
    </row>
    <row r="629" spans="1:13" ht="18" customHeight="1">
      <c r="A629" s="18">
        <v>626</v>
      </c>
      <c r="B629" s="18" t="s">
        <v>372</v>
      </c>
      <c r="C629" s="18" t="s">
        <v>361</v>
      </c>
      <c r="D629" s="18" t="s">
        <v>362</v>
      </c>
      <c r="E629" s="18" t="s">
        <v>145</v>
      </c>
      <c r="F629" s="18">
        <v>6540</v>
      </c>
      <c r="G629" s="18" t="s">
        <v>146</v>
      </c>
      <c r="H629" s="18" t="s">
        <v>146</v>
      </c>
      <c r="I629" s="18" t="s">
        <v>916</v>
      </c>
      <c r="J629" s="18">
        <v>12</v>
      </c>
      <c r="K629" s="18">
        <v>51578.8</v>
      </c>
      <c r="L629" s="49"/>
      <c r="M629" s="2">
        <v>11</v>
      </c>
    </row>
    <row r="630" spans="1:13" ht="18" customHeight="1">
      <c r="A630" s="18">
        <v>627</v>
      </c>
      <c r="B630" s="18" t="s">
        <v>373</v>
      </c>
      <c r="C630" s="18" t="s">
        <v>361</v>
      </c>
      <c r="D630" s="18" t="s">
        <v>362</v>
      </c>
      <c r="E630" s="18" t="s">
        <v>145</v>
      </c>
      <c r="F630" s="18">
        <v>6540</v>
      </c>
      <c r="G630" s="18" t="s">
        <v>146</v>
      </c>
      <c r="H630" s="18" t="s">
        <v>146</v>
      </c>
      <c r="I630" s="18" t="s">
        <v>916</v>
      </c>
      <c r="J630" s="18">
        <v>12</v>
      </c>
      <c r="K630" s="18">
        <v>55052</v>
      </c>
      <c r="L630" s="49"/>
      <c r="M630" s="2">
        <v>12</v>
      </c>
    </row>
    <row r="631" spans="1:13" ht="18" customHeight="1">
      <c r="A631" s="18">
        <v>628</v>
      </c>
      <c r="B631" s="18" t="s">
        <v>374</v>
      </c>
      <c r="C631" s="18" t="s">
        <v>361</v>
      </c>
      <c r="D631" s="18" t="s">
        <v>362</v>
      </c>
      <c r="E631" s="18" t="s">
        <v>145</v>
      </c>
      <c r="F631" s="18">
        <v>6540</v>
      </c>
      <c r="G631" s="18" t="s">
        <v>146</v>
      </c>
      <c r="H631" s="18" t="s">
        <v>146</v>
      </c>
      <c r="I631" s="18" t="s">
        <v>916</v>
      </c>
      <c r="J631" s="18">
        <v>12</v>
      </c>
      <c r="K631" s="18">
        <v>58509</v>
      </c>
      <c r="L631" s="49"/>
      <c r="M631" s="2">
        <v>13</v>
      </c>
    </row>
    <row r="632" spans="1:13" ht="18" customHeight="1">
      <c r="A632" s="18">
        <v>629</v>
      </c>
      <c r="B632" s="18" t="s">
        <v>375</v>
      </c>
      <c r="C632" s="18" t="s">
        <v>361</v>
      </c>
      <c r="D632" s="18" t="s">
        <v>362</v>
      </c>
      <c r="E632" s="18" t="s">
        <v>145</v>
      </c>
      <c r="F632" s="18">
        <v>6540</v>
      </c>
      <c r="G632" s="18" t="s">
        <v>146</v>
      </c>
      <c r="H632" s="18" t="s">
        <v>146</v>
      </c>
      <c r="I632" s="18" t="s">
        <v>916</v>
      </c>
      <c r="J632" s="18">
        <v>12</v>
      </c>
      <c r="K632" s="18">
        <v>58932</v>
      </c>
      <c r="L632" s="49"/>
      <c r="M632" s="2">
        <v>14</v>
      </c>
    </row>
    <row r="633" spans="1:13" ht="18" customHeight="1">
      <c r="A633" s="18">
        <v>630</v>
      </c>
      <c r="B633" s="18" t="s">
        <v>376</v>
      </c>
      <c r="C633" s="18" t="s">
        <v>361</v>
      </c>
      <c r="D633" s="18" t="s">
        <v>362</v>
      </c>
      <c r="E633" s="18" t="s">
        <v>145</v>
      </c>
      <c r="F633" s="18">
        <v>6540</v>
      </c>
      <c r="G633" s="18" t="s">
        <v>146</v>
      </c>
      <c r="H633" s="18" t="s">
        <v>146</v>
      </c>
      <c r="I633" s="18" t="s">
        <v>916</v>
      </c>
      <c r="J633" s="18">
        <v>12</v>
      </c>
      <c r="K633" s="18">
        <v>57186</v>
      </c>
      <c r="L633" s="49"/>
      <c r="M633" s="2">
        <v>15</v>
      </c>
    </row>
    <row r="634" spans="1:13" ht="18" customHeight="1">
      <c r="A634" s="18">
        <v>631</v>
      </c>
      <c r="B634" s="18" t="s">
        <v>377</v>
      </c>
      <c r="C634" s="18" t="s">
        <v>361</v>
      </c>
      <c r="D634" s="18" t="s">
        <v>378</v>
      </c>
      <c r="E634" s="18" t="s">
        <v>145</v>
      </c>
      <c r="F634" s="18">
        <v>8520</v>
      </c>
      <c r="G634" s="18" t="s">
        <v>146</v>
      </c>
      <c r="H634" s="18" t="s">
        <v>146</v>
      </c>
      <c r="I634" s="18" t="s">
        <v>916</v>
      </c>
      <c r="J634" s="18">
        <v>12</v>
      </c>
      <c r="K634" s="18">
        <v>42124.9</v>
      </c>
      <c r="L634" s="49"/>
      <c r="M634" s="2">
        <v>16</v>
      </c>
    </row>
    <row r="635" spans="1:13" ht="18" customHeight="1">
      <c r="A635" s="18">
        <v>632</v>
      </c>
      <c r="B635" s="18" t="s">
        <v>679</v>
      </c>
      <c r="C635" s="18" t="s">
        <v>361</v>
      </c>
      <c r="D635" s="18" t="s">
        <v>379</v>
      </c>
      <c r="E635" s="18" t="s">
        <v>145</v>
      </c>
      <c r="F635" s="18">
        <v>8005</v>
      </c>
      <c r="G635" s="18" t="s">
        <v>146</v>
      </c>
      <c r="H635" s="18" t="s">
        <v>146</v>
      </c>
      <c r="I635" s="18" t="s">
        <v>916</v>
      </c>
      <c r="J635" s="18">
        <v>12</v>
      </c>
      <c r="K635" s="18">
        <v>54120.7</v>
      </c>
      <c r="L635" s="49"/>
      <c r="M635" s="2">
        <v>17</v>
      </c>
    </row>
    <row r="636" spans="1:13" ht="18" customHeight="1">
      <c r="A636" s="18">
        <v>633</v>
      </c>
      <c r="B636" s="18" t="s">
        <v>380</v>
      </c>
      <c r="C636" s="18" t="s">
        <v>361</v>
      </c>
      <c r="D636" s="18" t="s">
        <v>378</v>
      </c>
      <c r="E636" s="18" t="s">
        <v>145</v>
      </c>
      <c r="F636" s="18">
        <v>8520</v>
      </c>
      <c r="G636" s="18" t="s">
        <v>146</v>
      </c>
      <c r="H636" s="18" t="s">
        <v>146</v>
      </c>
      <c r="I636" s="18" t="s">
        <v>916</v>
      </c>
      <c r="J636" s="18">
        <v>12</v>
      </c>
      <c r="K636" s="18">
        <v>63269.6</v>
      </c>
      <c r="L636" s="49"/>
      <c r="M636" s="2">
        <v>18</v>
      </c>
    </row>
    <row r="637" spans="1:13" ht="18" customHeight="1">
      <c r="A637" s="18">
        <v>634</v>
      </c>
      <c r="B637" s="18" t="s">
        <v>682</v>
      </c>
      <c r="C637" s="18" t="s">
        <v>361</v>
      </c>
      <c r="D637" s="18" t="s">
        <v>379</v>
      </c>
      <c r="E637" s="18" t="s">
        <v>145</v>
      </c>
      <c r="F637" s="18">
        <v>8005</v>
      </c>
      <c r="G637" s="18" t="s">
        <v>146</v>
      </c>
      <c r="H637" s="18" t="s">
        <v>146</v>
      </c>
      <c r="I637" s="18" t="s">
        <v>916</v>
      </c>
      <c r="J637" s="18">
        <v>12</v>
      </c>
      <c r="K637" s="18">
        <v>53091</v>
      </c>
      <c r="L637" s="49"/>
      <c r="M637" s="2">
        <v>19</v>
      </c>
    </row>
    <row r="638" spans="1:13" ht="18" customHeight="1">
      <c r="A638" s="18">
        <v>635</v>
      </c>
      <c r="B638" s="18" t="s">
        <v>381</v>
      </c>
      <c r="C638" s="18" t="s">
        <v>361</v>
      </c>
      <c r="D638" s="18" t="s">
        <v>378</v>
      </c>
      <c r="E638" s="18" t="s">
        <v>145</v>
      </c>
      <c r="F638" s="18">
        <v>8520</v>
      </c>
      <c r="G638" s="18" t="s">
        <v>146</v>
      </c>
      <c r="H638" s="18" t="s">
        <v>146</v>
      </c>
      <c r="I638" s="18" t="s">
        <v>916</v>
      </c>
      <c r="J638" s="18">
        <v>12</v>
      </c>
      <c r="K638" s="18">
        <v>56909.2</v>
      </c>
      <c r="L638" s="49"/>
      <c r="M638" s="2">
        <v>20</v>
      </c>
    </row>
    <row r="639" spans="1:13" ht="18" customHeight="1">
      <c r="A639" s="18">
        <v>636</v>
      </c>
      <c r="B639" s="18" t="s">
        <v>382</v>
      </c>
      <c r="C639" s="18" t="s">
        <v>361</v>
      </c>
      <c r="D639" s="18" t="s">
        <v>378</v>
      </c>
      <c r="E639" s="18" t="s">
        <v>145</v>
      </c>
      <c r="F639" s="18">
        <v>8520</v>
      </c>
      <c r="G639" s="18" t="s">
        <v>146</v>
      </c>
      <c r="H639" s="18" t="s">
        <v>146</v>
      </c>
      <c r="I639" s="18" t="s">
        <v>916</v>
      </c>
      <c r="J639" s="18">
        <v>12</v>
      </c>
      <c r="K639" s="18">
        <v>71023.4</v>
      </c>
      <c r="L639" s="49"/>
      <c r="M639" s="2">
        <v>21</v>
      </c>
    </row>
    <row r="640" spans="1:13" ht="18" customHeight="1">
      <c r="A640" s="18">
        <v>637</v>
      </c>
      <c r="B640" s="18" t="s">
        <v>383</v>
      </c>
      <c r="C640" s="18" t="s">
        <v>361</v>
      </c>
      <c r="D640" s="18" t="s">
        <v>378</v>
      </c>
      <c r="E640" s="18" t="s">
        <v>145</v>
      </c>
      <c r="F640" s="18">
        <v>8520</v>
      </c>
      <c r="G640" s="18" t="s">
        <v>146</v>
      </c>
      <c r="H640" s="18" t="s">
        <v>146</v>
      </c>
      <c r="I640" s="18" t="s">
        <v>916</v>
      </c>
      <c r="J640" s="18">
        <v>12</v>
      </c>
      <c r="K640" s="18">
        <v>71586</v>
      </c>
      <c r="L640" s="49"/>
      <c r="M640" s="2">
        <v>22</v>
      </c>
    </row>
    <row r="641" spans="1:13" ht="18" customHeight="1">
      <c r="A641" s="18">
        <v>638</v>
      </c>
      <c r="B641" s="18" t="s">
        <v>683</v>
      </c>
      <c r="C641" s="18" t="s">
        <v>361</v>
      </c>
      <c r="D641" s="18" t="s">
        <v>379</v>
      </c>
      <c r="E641" s="18" t="s">
        <v>145</v>
      </c>
      <c r="F641" s="18">
        <v>8005</v>
      </c>
      <c r="G641" s="18" t="s">
        <v>146</v>
      </c>
      <c r="H641" s="18" t="s">
        <v>146</v>
      </c>
      <c r="I641" s="18" t="s">
        <v>916</v>
      </c>
      <c r="J641" s="18">
        <v>12</v>
      </c>
      <c r="K641" s="18">
        <v>55010.9</v>
      </c>
      <c r="L641" s="49"/>
      <c r="M641" s="2">
        <v>23</v>
      </c>
    </row>
    <row r="642" spans="1:13" ht="18" customHeight="1">
      <c r="A642" s="18">
        <v>639</v>
      </c>
      <c r="B642" s="18" t="s">
        <v>684</v>
      </c>
      <c r="C642" s="18" t="s">
        <v>361</v>
      </c>
      <c r="D642" s="18" t="s">
        <v>379</v>
      </c>
      <c r="E642" s="18" t="s">
        <v>145</v>
      </c>
      <c r="F642" s="18">
        <v>8005</v>
      </c>
      <c r="G642" s="18" t="s">
        <v>146</v>
      </c>
      <c r="H642" s="18" t="s">
        <v>146</v>
      </c>
      <c r="I642" s="18" t="s">
        <v>916</v>
      </c>
      <c r="J642" s="18">
        <v>12</v>
      </c>
      <c r="K642" s="18">
        <v>54071.9</v>
      </c>
      <c r="L642" s="49"/>
      <c r="M642" s="2">
        <v>24</v>
      </c>
    </row>
    <row r="643" spans="1:13" ht="18" customHeight="1">
      <c r="A643" s="18">
        <v>640</v>
      </c>
      <c r="B643" s="18" t="s">
        <v>685</v>
      </c>
      <c r="C643" s="18" t="s">
        <v>361</v>
      </c>
      <c r="D643" s="18" t="s">
        <v>379</v>
      </c>
      <c r="E643" s="18" t="s">
        <v>145</v>
      </c>
      <c r="F643" s="18">
        <v>8005</v>
      </c>
      <c r="G643" s="18" t="s">
        <v>146</v>
      </c>
      <c r="H643" s="18" t="s">
        <v>146</v>
      </c>
      <c r="I643" s="18" t="s">
        <v>916</v>
      </c>
      <c r="J643" s="18">
        <v>12</v>
      </c>
      <c r="K643" s="18">
        <v>51984.7</v>
      </c>
      <c r="L643" s="49"/>
      <c r="M643" s="2">
        <v>25</v>
      </c>
    </row>
    <row r="644" spans="1:13" ht="18" customHeight="1">
      <c r="A644" s="18">
        <v>641</v>
      </c>
      <c r="B644" s="18" t="s">
        <v>686</v>
      </c>
      <c r="C644" s="18" t="s">
        <v>361</v>
      </c>
      <c r="D644" s="18" t="s">
        <v>379</v>
      </c>
      <c r="E644" s="18" t="s">
        <v>145</v>
      </c>
      <c r="F644" s="18">
        <v>8005</v>
      </c>
      <c r="G644" s="18" t="s">
        <v>146</v>
      </c>
      <c r="H644" s="18" t="s">
        <v>146</v>
      </c>
      <c r="I644" s="18" t="s">
        <v>916</v>
      </c>
      <c r="J644" s="18">
        <v>12</v>
      </c>
      <c r="K644" s="18">
        <v>51823.6</v>
      </c>
      <c r="L644" s="49"/>
      <c r="M644" s="2">
        <v>26</v>
      </c>
    </row>
    <row r="645" spans="1:13" ht="18" customHeight="1">
      <c r="A645" s="18">
        <v>642</v>
      </c>
      <c r="B645" s="18" t="s">
        <v>687</v>
      </c>
      <c r="C645" s="18" t="s">
        <v>361</v>
      </c>
      <c r="D645" s="18" t="s">
        <v>379</v>
      </c>
      <c r="E645" s="18" t="s">
        <v>145</v>
      </c>
      <c r="F645" s="18">
        <v>8005</v>
      </c>
      <c r="G645" s="18" t="s">
        <v>146</v>
      </c>
      <c r="H645" s="18" t="s">
        <v>146</v>
      </c>
      <c r="I645" s="18" t="s">
        <v>916</v>
      </c>
      <c r="J645" s="18">
        <v>12</v>
      </c>
      <c r="K645" s="18">
        <v>52073.9</v>
      </c>
      <c r="L645" s="49"/>
      <c r="M645" s="2">
        <v>27</v>
      </c>
    </row>
    <row r="646" spans="1:13" ht="18" customHeight="1">
      <c r="A646" s="18">
        <v>643</v>
      </c>
      <c r="B646" s="18" t="s">
        <v>384</v>
      </c>
      <c r="C646" s="18" t="s">
        <v>361</v>
      </c>
      <c r="D646" s="18" t="s">
        <v>378</v>
      </c>
      <c r="E646" s="18" t="s">
        <v>145</v>
      </c>
      <c r="F646" s="18">
        <v>8520</v>
      </c>
      <c r="G646" s="18" t="s">
        <v>146</v>
      </c>
      <c r="H646" s="18" t="s">
        <v>146</v>
      </c>
      <c r="I646" s="18" t="s">
        <v>916</v>
      </c>
      <c r="J646" s="18">
        <v>12</v>
      </c>
      <c r="K646" s="18">
        <v>71382.3</v>
      </c>
      <c r="L646" s="49"/>
      <c r="M646" s="2">
        <v>28</v>
      </c>
    </row>
    <row r="647" spans="1:13" ht="18" customHeight="1">
      <c r="A647" s="18">
        <v>644</v>
      </c>
      <c r="B647" s="18" t="s">
        <v>688</v>
      </c>
      <c r="C647" s="18" t="s">
        <v>361</v>
      </c>
      <c r="D647" s="18" t="s">
        <v>379</v>
      </c>
      <c r="E647" s="18" t="s">
        <v>145</v>
      </c>
      <c r="F647" s="18">
        <v>8005</v>
      </c>
      <c r="G647" s="18" t="s">
        <v>146</v>
      </c>
      <c r="H647" s="18" t="s">
        <v>146</v>
      </c>
      <c r="I647" s="18" t="s">
        <v>916</v>
      </c>
      <c r="J647" s="18">
        <v>12</v>
      </c>
      <c r="K647" s="18">
        <v>46005.6</v>
      </c>
      <c r="L647" s="49"/>
      <c r="M647" s="2">
        <v>29</v>
      </c>
    </row>
    <row r="648" spans="1:13" ht="18" customHeight="1">
      <c r="A648" s="18">
        <v>645</v>
      </c>
      <c r="B648" s="18" t="s">
        <v>689</v>
      </c>
      <c r="C648" s="18" t="s">
        <v>361</v>
      </c>
      <c r="D648" s="18" t="s">
        <v>379</v>
      </c>
      <c r="E648" s="18" t="s">
        <v>145</v>
      </c>
      <c r="F648" s="18">
        <v>8005</v>
      </c>
      <c r="G648" s="18" t="s">
        <v>146</v>
      </c>
      <c r="H648" s="18" t="s">
        <v>146</v>
      </c>
      <c r="I648" s="18" t="s">
        <v>916</v>
      </c>
      <c r="J648" s="18">
        <v>12</v>
      </c>
      <c r="K648" s="18">
        <v>67855.2</v>
      </c>
      <c r="L648" s="49"/>
      <c r="M648" s="2">
        <v>30</v>
      </c>
    </row>
    <row r="649" spans="1:13" ht="18" customHeight="1">
      <c r="A649" s="18">
        <v>646</v>
      </c>
      <c r="B649" s="18" t="s">
        <v>690</v>
      </c>
      <c r="C649" s="18" t="s">
        <v>361</v>
      </c>
      <c r="D649" s="18" t="s">
        <v>379</v>
      </c>
      <c r="E649" s="18" t="s">
        <v>145</v>
      </c>
      <c r="F649" s="18">
        <v>8005</v>
      </c>
      <c r="G649" s="18" t="s">
        <v>146</v>
      </c>
      <c r="H649" s="18" t="s">
        <v>146</v>
      </c>
      <c r="I649" s="18" t="s">
        <v>916</v>
      </c>
      <c r="J649" s="18">
        <v>12</v>
      </c>
      <c r="K649" s="18">
        <v>67662</v>
      </c>
      <c r="L649" s="49"/>
      <c r="M649" s="2">
        <v>31</v>
      </c>
    </row>
    <row r="650" spans="1:13" ht="18" customHeight="1">
      <c r="A650" s="18">
        <v>647</v>
      </c>
      <c r="B650" s="18" t="s">
        <v>385</v>
      </c>
      <c r="C650" s="18" t="s">
        <v>361</v>
      </c>
      <c r="D650" s="18" t="s">
        <v>378</v>
      </c>
      <c r="E650" s="18" t="s">
        <v>145</v>
      </c>
      <c r="F650" s="18">
        <v>8520</v>
      </c>
      <c r="G650" s="18" t="s">
        <v>146</v>
      </c>
      <c r="H650" s="18" t="s">
        <v>146</v>
      </c>
      <c r="I650" s="18" t="s">
        <v>916</v>
      </c>
      <c r="J650" s="18">
        <v>12</v>
      </c>
      <c r="K650" s="18">
        <v>66221.9</v>
      </c>
      <c r="L650" s="49"/>
      <c r="M650" s="2">
        <v>32</v>
      </c>
    </row>
    <row r="651" spans="1:13" ht="18" customHeight="1">
      <c r="A651" s="18">
        <v>648</v>
      </c>
      <c r="B651" s="18" t="s">
        <v>691</v>
      </c>
      <c r="C651" s="18" t="s">
        <v>361</v>
      </c>
      <c r="D651" s="18" t="s">
        <v>379</v>
      </c>
      <c r="E651" s="18" t="s">
        <v>145</v>
      </c>
      <c r="F651" s="18">
        <v>8005</v>
      </c>
      <c r="G651" s="18" t="s">
        <v>146</v>
      </c>
      <c r="H651" s="18" t="s">
        <v>146</v>
      </c>
      <c r="I651" s="18" t="s">
        <v>916</v>
      </c>
      <c r="J651" s="18">
        <v>12</v>
      </c>
      <c r="K651" s="18">
        <v>68250</v>
      </c>
      <c r="L651" s="49"/>
      <c r="M651" s="2">
        <v>33</v>
      </c>
    </row>
    <row r="652" spans="1:13" ht="18" customHeight="1">
      <c r="A652" s="18">
        <v>649</v>
      </c>
      <c r="B652" s="18" t="s">
        <v>386</v>
      </c>
      <c r="C652" s="18" t="s">
        <v>361</v>
      </c>
      <c r="D652" s="18" t="s">
        <v>378</v>
      </c>
      <c r="E652" s="18" t="s">
        <v>145</v>
      </c>
      <c r="F652" s="18">
        <v>8520</v>
      </c>
      <c r="G652" s="18" t="s">
        <v>146</v>
      </c>
      <c r="H652" s="18" t="s">
        <v>146</v>
      </c>
      <c r="I652" s="18" t="s">
        <v>916</v>
      </c>
      <c r="J652" s="18">
        <v>12</v>
      </c>
      <c r="K652" s="18">
        <v>68673.8</v>
      </c>
      <c r="L652" s="49"/>
      <c r="M652" s="2">
        <v>34</v>
      </c>
    </row>
    <row r="653" spans="1:13" ht="18" customHeight="1">
      <c r="A653" s="18">
        <v>650</v>
      </c>
      <c r="B653" s="18" t="s">
        <v>692</v>
      </c>
      <c r="C653" s="18" t="s">
        <v>361</v>
      </c>
      <c r="D653" s="18" t="s">
        <v>379</v>
      </c>
      <c r="E653" s="18" t="s">
        <v>145</v>
      </c>
      <c r="F653" s="18">
        <v>8005</v>
      </c>
      <c r="G653" s="18" t="s">
        <v>146</v>
      </c>
      <c r="H653" s="18" t="s">
        <v>146</v>
      </c>
      <c r="I653" s="18" t="s">
        <v>916</v>
      </c>
      <c r="J653" s="18">
        <v>12</v>
      </c>
      <c r="K653" s="18">
        <v>68208</v>
      </c>
      <c r="L653" s="49"/>
      <c r="M653" s="2">
        <v>35</v>
      </c>
    </row>
    <row r="654" spans="1:13" ht="18" customHeight="1">
      <c r="A654" s="18">
        <v>651</v>
      </c>
      <c r="B654" s="18" t="s">
        <v>693</v>
      </c>
      <c r="C654" s="18" t="s">
        <v>361</v>
      </c>
      <c r="D654" s="18" t="s">
        <v>379</v>
      </c>
      <c r="E654" s="18" t="s">
        <v>145</v>
      </c>
      <c r="F654" s="18">
        <v>8005</v>
      </c>
      <c r="G654" s="18" t="s">
        <v>146</v>
      </c>
      <c r="H654" s="18" t="s">
        <v>146</v>
      </c>
      <c r="I654" s="18" t="s">
        <v>916</v>
      </c>
      <c r="J654" s="18">
        <v>12</v>
      </c>
      <c r="K654" s="18">
        <v>67922.4</v>
      </c>
      <c r="L654" s="49"/>
      <c r="M654" s="2">
        <v>36</v>
      </c>
    </row>
    <row r="655" spans="1:13" ht="18" customHeight="1">
      <c r="A655" s="18">
        <v>652</v>
      </c>
      <c r="B655" s="18" t="s">
        <v>694</v>
      </c>
      <c r="C655" s="18" t="s">
        <v>361</v>
      </c>
      <c r="D655" s="18" t="s">
        <v>379</v>
      </c>
      <c r="E655" s="18" t="s">
        <v>145</v>
      </c>
      <c r="F655" s="18">
        <v>8005</v>
      </c>
      <c r="G655" s="18" t="s">
        <v>146</v>
      </c>
      <c r="H655" s="18" t="s">
        <v>146</v>
      </c>
      <c r="I655" s="18" t="s">
        <v>916</v>
      </c>
      <c r="J655" s="18">
        <v>12</v>
      </c>
      <c r="K655" s="18">
        <v>68090.4</v>
      </c>
      <c r="L655" s="49"/>
      <c r="M655" s="2">
        <v>37</v>
      </c>
    </row>
    <row r="656" spans="1:13" ht="18" customHeight="1">
      <c r="A656" s="18">
        <v>653</v>
      </c>
      <c r="B656" s="18" t="s">
        <v>695</v>
      </c>
      <c r="C656" s="18" t="s">
        <v>361</v>
      </c>
      <c r="D656" s="18" t="s">
        <v>379</v>
      </c>
      <c r="E656" s="18" t="s">
        <v>145</v>
      </c>
      <c r="F656" s="18">
        <v>8005</v>
      </c>
      <c r="G656" s="18" t="s">
        <v>146</v>
      </c>
      <c r="H656" s="18" t="s">
        <v>146</v>
      </c>
      <c r="I656" s="18" t="s">
        <v>916</v>
      </c>
      <c r="J656" s="18">
        <v>12</v>
      </c>
      <c r="K656" s="18">
        <v>66478</v>
      </c>
      <c r="L656" s="49"/>
      <c r="M656" s="2">
        <v>38</v>
      </c>
    </row>
    <row r="657" spans="1:13" ht="18" customHeight="1">
      <c r="A657" s="18">
        <v>654</v>
      </c>
      <c r="B657" s="18" t="s">
        <v>696</v>
      </c>
      <c r="C657" s="18" t="s">
        <v>361</v>
      </c>
      <c r="D657" s="18" t="s">
        <v>379</v>
      </c>
      <c r="E657" s="18" t="s">
        <v>145</v>
      </c>
      <c r="F657" s="18">
        <v>8005</v>
      </c>
      <c r="G657" s="18" t="s">
        <v>146</v>
      </c>
      <c r="H657" s="18" t="s">
        <v>146</v>
      </c>
      <c r="I657" s="18" t="s">
        <v>916</v>
      </c>
      <c r="J657" s="18">
        <v>12</v>
      </c>
      <c r="K657" s="18">
        <v>67712</v>
      </c>
      <c r="L657" s="49"/>
      <c r="M657" s="2">
        <v>39</v>
      </c>
    </row>
    <row r="658" spans="1:13" ht="18" customHeight="1">
      <c r="A658" s="18">
        <v>655</v>
      </c>
      <c r="B658" s="18" t="s">
        <v>697</v>
      </c>
      <c r="C658" s="18" t="s">
        <v>361</v>
      </c>
      <c r="D658" s="18" t="s">
        <v>379</v>
      </c>
      <c r="E658" s="18" t="s">
        <v>145</v>
      </c>
      <c r="F658" s="18">
        <v>8005</v>
      </c>
      <c r="G658" s="18" t="s">
        <v>146</v>
      </c>
      <c r="H658" s="18" t="s">
        <v>146</v>
      </c>
      <c r="I658" s="18" t="s">
        <v>916</v>
      </c>
      <c r="J658" s="18">
        <v>12</v>
      </c>
      <c r="K658" s="18">
        <v>67920</v>
      </c>
      <c r="L658" s="49"/>
      <c r="M658" s="2">
        <v>40</v>
      </c>
    </row>
    <row r="659" spans="1:13" ht="18" customHeight="1">
      <c r="A659" s="18">
        <v>656</v>
      </c>
      <c r="B659" s="18" t="s">
        <v>387</v>
      </c>
      <c r="C659" s="18" t="s">
        <v>361</v>
      </c>
      <c r="D659" s="18" t="s">
        <v>378</v>
      </c>
      <c r="E659" s="18" t="s">
        <v>145</v>
      </c>
      <c r="F659" s="18">
        <v>8520</v>
      </c>
      <c r="G659" s="18" t="s">
        <v>146</v>
      </c>
      <c r="H659" s="18" t="s">
        <v>146</v>
      </c>
      <c r="I659" s="18" t="s">
        <v>916</v>
      </c>
      <c r="J659" s="18">
        <v>12</v>
      </c>
      <c r="K659" s="18">
        <v>71547.2</v>
      </c>
      <c r="L659" s="49"/>
      <c r="M659" s="2">
        <v>41</v>
      </c>
    </row>
    <row r="660" spans="1:13" ht="18" customHeight="1">
      <c r="A660" s="18">
        <v>657</v>
      </c>
      <c r="B660" s="18" t="s">
        <v>698</v>
      </c>
      <c r="C660" s="18" t="s">
        <v>361</v>
      </c>
      <c r="D660" s="18" t="s">
        <v>379</v>
      </c>
      <c r="E660" s="18" t="s">
        <v>145</v>
      </c>
      <c r="F660" s="18">
        <v>8005</v>
      </c>
      <c r="G660" s="18" t="s">
        <v>146</v>
      </c>
      <c r="H660" s="18" t="s">
        <v>146</v>
      </c>
      <c r="I660" s="18" t="s">
        <v>916</v>
      </c>
      <c r="J660" s="18">
        <v>12</v>
      </c>
      <c r="K660" s="18">
        <v>62992</v>
      </c>
      <c r="L660" s="49"/>
      <c r="M660" s="2">
        <v>42</v>
      </c>
    </row>
    <row r="661" spans="1:13" ht="18" customHeight="1">
      <c r="A661" s="18">
        <v>658</v>
      </c>
      <c r="B661" s="18" t="s">
        <v>699</v>
      </c>
      <c r="C661" s="18" t="s">
        <v>361</v>
      </c>
      <c r="D661" s="18" t="s">
        <v>379</v>
      </c>
      <c r="E661" s="18" t="s">
        <v>145</v>
      </c>
      <c r="F661" s="18">
        <v>8005</v>
      </c>
      <c r="G661" s="18" t="s">
        <v>146</v>
      </c>
      <c r="H661" s="18" t="s">
        <v>146</v>
      </c>
      <c r="I661" s="18" t="s">
        <v>916</v>
      </c>
      <c r="J661" s="18">
        <v>12</v>
      </c>
      <c r="K661" s="18">
        <v>65132.5</v>
      </c>
      <c r="L661" s="49"/>
      <c r="M661" s="2">
        <v>43</v>
      </c>
    </row>
    <row r="662" spans="1:13" ht="18" customHeight="1">
      <c r="A662" s="18">
        <v>659</v>
      </c>
      <c r="B662" s="18" t="s">
        <v>700</v>
      </c>
      <c r="C662" s="18" t="s">
        <v>361</v>
      </c>
      <c r="D662" s="18" t="s">
        <v>379</v>
      </c>
      <c r="E662" s="18" t="s">
        <v>145</v>
      </c>
      <c r="F662" s="18">
        <v>8005</v>
      </c>
      <c r="G662" s="18" t="s">
        <v>146</v>
      </c>
      <c r="H662" s="18" t="s">
        <v>146</v>
      </c>
      <c r="I662" s="18" t="s">
        <v>916</v>
      </c>
      <c r="J662" s="18">
        <v>12</v>
      </c>
      <c r="K662" s="18">
        <v>66640</v>
      </c>
      <c r="L662" s="49"/>
      <c r="M662" s="2">
        <v>44</v>
      </c>
    </row>
    <row r="663" spans="1:13" ht="18" customHeight="1">
      <c r="A663" s="18">
        <v>660</v>
      </c>
      <c r="B663" s="18" t="s">
        <v>701</v>
      </c>
      <c r="C663" s="18" t="s">
        <v>361</v>
      </c>
      <c r="D663" s="18" t="s">
        <v>379</v>
      </c>
      <c r="E663" s="18" t="s">
        <v>145</v>
      </c>
      <c r="F663" s="18">
        <v>8005</v>
      </c>
      <c r="G663" s="18" t="s">
        <v>146</v>
      </c>
      <c r="H663" s="18" t="s">
        <v>146</v>
      </c>
      <c r="I663" s="18" t="s">
        <v>916</v>
      </c>
      <c r="J663" s="18">
        <v>12</v>
      </c>
      <c r="K663" s="18">
        <v>46389.3</v>
      </c>
      <c r="L663" s="49"/>
      <c r="M663" s="2">
        <v>45</v>
      </c>
    </row>
    <row r="664" spans="1:13" ht="18" customHeight="1">
      <c r="A664" s="18">
        <v>661</v>
      </c>
      <c r="B664" s="18" t="s">
        <v>702</v>
      </c>
      <c r="C664" s="18" t="s">
        <v>361</v>
      </c>
      <c r="D664" s="18" t="s">
        <v>379</v>
      </c>
      <c r="E664" s="18" t="s">
        <v>145</v>
      </c>
      <c r="F664" s="18">
        <v>8005</v>
      </c>
      <c r="G664" s="18" t="s">
        <v>146</v>
      </c>
      <c r="H664" s="18" t="s">
        <v>146</v>
      </c>
      <c r="I664" s="18" t="s">
        <v>916</v>
      </c>
      <c r="J664" s="18">
        <v>12</v>
      </c>
      <c r="K664" s="18">
        <v>62160</v>
      </c>
      <c r="L664" s="49"/>
      <c r="M664" s="2">
        <v>46</v>
      </c>
    </row>
    <row r="665" spans="1:13" ht="18" customHeight="1">
      <c r="A665" s="18">
        <v>662</v>
      </c>
      <c r="B665" s="18" t="s">
        <v>655</v>
      </c>
      <c r="C665" s="18" t="s">
        <v>143</v>
      </c>
      <c r="D665" s="18" t="s">
        <v>656</v>
      </c>
      <c r="E665" s="18" t="s">
        <v>145</v>
      </c>
      <c r="F665" s="18">
        <v>8025</v>
      </c>
      <c r="G665" s="18" t="s">
        <v>146</v>
      </c>
      <c r="H665" s="18" t="s">
        <v>146</v>
      </c>
      <c r="I665" s="18" t="s">
        <v>916</v>
      </c>
      <c r="J665" s="18">
        <v>12</v>
      </c>
      <c r="K665" s="18">
        <v>79000</v>
      </c>
      <c r="L665" s="49"/>
      <c r="M665" s="2">
        <v>47</v>
      </c>
    </row>
    <row r="666" spans="1:13" ht="18" customHeight="1">
      <c r="A666" s="18">
        <v>663</v>
      </c>
      <c r="B666" s="18" t="s">
        <v>658</v>
      </c>
      <c r="C666" s="18" t="s">
        <v>143</v>
      </c>
      <c r="D666" s="18" t="s">
        <v>656</v>
      </c>
      <c r="E666" s="18" t="s">
        <v>145</v>
      </c>
      <c r="F666" s="18">
        <v>7045</v>
      </c>
      <c r="G666" s="18" t="s">
        <v>146</v>
      </c>
      <c r="H666" s="18" t="s">
        <v>146</v>
      </c>
      <c r="I666" s="18" t="s">
        <v>916</v>
      </c>
      <c r="J666" s="18">
        <v>12</v>
      </c>
      <c r="K666" s="18">
        <v>42363</v>
      </c>
      <c r="L666" s="49"/>
      <c r="M666" s="2">
        <v>48</v>
      </c>
    </row>
    <row r="667" spans="1:13" ht="18" customHeight="1">
      <c r="A667" s="18">
        <v>664</v>
      </c>
      <c r="B667" s="18" t="s">
        <v>659</v>
      </c>
      <c r="C667" s="18" t="s">
        <v>143</v>
      </c>
      <c r="D667" s="18" t="s">
        <v>660</v>
      </c>
      <c r="E667" s="18" t="s">
        <v>145</v>
      </c>
      <c r="F667" s="18">
        <v>8450</v>
      </c>
      <c r="G667" s="18" t="s">
        <v>146</v>
      </c>
      <c r="H667" s="18" t="s">
        <v>146</v>
      </c>
      <c r="I667" s="18" t="s">
        <v>916</v>
      </c>
      <c r="J667" s="18">
        <v>12</v>
      </c>
      <c r="K667" s="18">
        <v>65905</v>
      </c>
      <c r="L667" s="49"/>
      <c r="M667" s="2">
        <v>49</v>
      </c>
    </row>
    <row r="668" spans="1:13" ht="18" customHeight="1">
      <c r="A668" s="18">
        <v>665</v>
      </c>
      <c r="B668" s="18" t="s">
        <v>661</v>
      </c>
      <c r="C668" s="18" t="s">
        <v>143</v>
      </c>
      <c r="D668" s="18" t="s">
        <v>660</v>
      </c>
      <c r="E668" s="18" t="s">
        <v>145</v>
      </c>
      <c r="F668" s="18">
        <v>8450</v>
      </c>
      <c r="G668" s="18" t="s">
        <v>146</v>
      </c>
      <c r="H668" s="18" t="s">
        <v>146</v>
      </c>
      <c r="I668" s="18" t="s">
        <v>916</v>
      </c>
      <c r="J668" s="18">
        <v>12</v>
      </c>
      <c r="K668" s="18">
        <v>38990</v>
      </c>
      <c r="L668" s="49"/>
      <c r="M668" s="2">
        <v>50</v>
      </c>
    </row>
    <row r="669" spans="1:13" ht="18" customHeight="1">
      <c r="A669" s="18">
        <v>666</v>
      </c>
      <c r="B669" s="18" t="s">
        <v>662</v>
      </c>
      <c r="C669" s="18" t="s">
        <v>143</v>
      </c>
      <c r="D669" s="18" t="s">
        <v>656</v>
      </c>
      <c r="E669" s="18" t="s">
        <v>145</v>
      </c>
      <c r="F669" s="18">
        <v>8025</v>
      </c>
      <c r="G669" s="18" t="s">
        <v>146</v>
      </c>
      <c r="H669" s="18" t="s">
        <v>146</v>
      </c>
      <c r="I669" s="18" t="s">
        <v>916</v>
      </c>
      <c r="J669" s="18">
        <v>12</v>
      </c>
      <c r="K669" s="18">
        <v>77050</v>
      </c>
      <c r="L669" s="49"/>
      <c r="M669" s="2">
        <v>51</v>
      </c>
    </row>
    <row r="670" spans="1:13" ht="18" customHeight="1">
      <c r="A670" s="18">
        <v>667</v>
      </c>
      <c r="B670" s="18" t="s">
        <v>663</v>
      </c>
      <c r="C670" s="18" t="s">
        <v>143</v>
      </c>
      <c r="D670" s="18" t="s">
        <v>656</v>
      </c>
      <c r="E670" s="18" t="s">
        <v>145</v>
      </c>
      <c r="F670" s="18">
        <v>7045</v>
      </c>
      <c r="G670" s="18" t="s">
        <v>146</v>
      </c>
      <c r="H670" s="18" t="s">
        <v>146</v>
      </c>
      <c r="I670" s="18" t="s">
        <v>916</v>
      </c>
      <c r="J670" s="18">
        <v>12</v>
      </c>
      <c r="K670" s="18">
        <v>42459.1</v>
      </c>
      <c r="L670" s="49"/>
      <c r="M670" s="2">
        <v>52</v>
      </c>
    </row>
    <row r="671" spans="1:13" ht="18" customHeight="1">
      <c r="A671" s="18">
        <v>668</v>
      </c>
      <c r="B671" s="18" t="s">
        <v>664</v>
      </c>
      <c r="C671" s="18" t="s">
        <v>143</v>
      </c>
      <c r="D671" s="18" t="s">
        <v>656</v>
      </c>
      <c r="E671" s="18" t="s">
        <v>145</v>
      </c>
      <c r="F671" s="18">
        <v>8025</v>
      </c>
      <c r="G671" s="18" t="s">
        <v>146</v>
      </c>
      <c r="H671" s="18" t="s">
        <v>146</v>
      </c>
      <c r="I671" s="18" t="s">
        <v>916</v>
      </c>
      <c r="J671" s="18">
        <v>12</v>
      </c>
      <c r="K671" s="18">
        <v>79130</v>
      </c>
      <c r="L671" s="49"/>
      <c r="M671" s="2">
        <v>53</v>
      </c>
    </row>
    <row r="672" spans="1:13" ht="18" customHeight="1">
      <c r="A672" s="18">
        <v>669</v>
      </c>
      <c r="B672" s="18" t="s">
        <v>665</v>
      </c>
      <c r="C672" s="18" t="s">
        <v>143</v>
      </c>
      <c r="D672" s="18" t="s">
        <v>656</v>
      </c>
      <c r="E672" s="18" t="s">
        <v>145</v>
      </c>
      <c r="F672" s="18">
        <v>8025</v>
      </c>
      <c r="G672" s="18" t="s">
        <v>146</v>
      </c>
      <c r="H672" s="18" t="s">
        <v>146</v>
      </c>
      <c r="I672" s="18" t="s">
        <v>916</v>
      </c>
      <c r="J672" s="18">
        <v>12</v>
      </c>
      <c r="K672" s="18">
        <v>75337.5</v>
      </c>
      <c r="L672" s="49"/>
      <c r="M672" s="2">
        <v>54</v>
      </c>
    </row>
    <row r="673" spans="1:13" ht="18" customHeight="1">
      <c r="A673" s="18">
        <v>670</v>
      </c>
      <c r="B673" s="18" t="s">
        <v>666</v>
      </c>
      <c r="C673" s="18" t="s">
        <v>143</v>
      </c>
      <c r="D673" s="18" t="s">
        <v>656</v>
      </c>
      <c r="E673" s="18" t="s">
        <v>145</v>
      </c>
      <c r="F673" s="18">
        <v>7045</v>
      </c>
      <c r="G673" s="18" t="s">
        <v>146</v>
      </c>
      <c r="H673" s="18" t="s">
        <v>146</v>
      </c>
      <c r="I673" s="18" t="s">
        <v>916</v>
      </c>
      <c r="J673" s="18">
        <v>12</v>
      </c>
      <c r="K673" s="18">
        <v>43968</v>
      </c>
      <c r="L673" s="49"/>
      <c r="M673" s="2">
        <v>55</v>
      </c>
    </row>
    <row r="674" spans="1:13" ht="18" customHeight="1">
      <c r="A674" s="18">
        <v>671</v>
      </c>
      <c r="B674" s="18" t="s">
        <v>667</v>
      </c>
      <c r="C674" s="18" t="s">
        <v>143</v>
      </c>
      <c r="D674" s="18" t="s">
        <v>656</v>
      </c>
      <c r="E674" s="18" t="s">
        <v>145</v>
      </c>
      <c r="F674" s="18">
        <v>8025</v>
      </c>
      <c r="G674" s="18" t="s">
        <v>146</v>
      </c>
      <c r="H674" s="18" t="s">
        <v>146</v>
      </c>
      <c r="I674" s="18" t="s">
        <v>916</v>
      </c>
      <c r="J674" s="18">
        <v>12</v>
      </c>
      <c r="K674" s="18">
        <v>79142</v>
      </c>
      <c r="L674" s="49"/>
      <c r="M674" s="2">
        <v>56</v>
      </c>
    </row>
    <row r="675" spans="1:13" ht="18" customHeight="1">
      <c r="A675" s="18">
        <v>672</v>
      </c>
      <c r="B675" s="18" t="s">
        <v>668</v>
      </c>
      <c r="C675" s="18" t="s">
        <v>143</v>
      </c>
      <c r="D675" s="18" t="s">
        <v>656</v>
      </c>
      <c r="E675" s="18" t="s">
        <v>145</v>
      </c>
      <c r="F675" s="18">
        <v>8025</v>
      </c>
      <c r="G675" s="18" t="s">
        <v>146</v>
      </c>
      <c r="H675" s="18" t="s">
        <v>146</v>
      </c>
      <c r="I675" s="18" t="s">
        <v>916</v>
      </c>
      <c r="J675" s="18">
        <v>12</v>
      </c>
      <c r="K675" s="18">
        <v>78338.5</v>
      </c>
      <c r="L675" s="49"/>
      <c r="M675" s="2">
        <v>57</v>
      </c>
    </row>
    <row r="676" spans="1:13" ht="18" customHeight="1">
      <c r="A676" s="18">
        <v>673</v>
      </c>
      <c r="B676" s="18" t="s">
        <v>669</v>
      </c>
      <c r="C676" s="18" t="s">
        <v>143</v>
      </c>
      <c r="D676" s="18" t="s">
        <v>656</v>
      </c>
      <c r="E676" s="18" t="s">
        <v>145</v>
      </c>
      <c r="F676" s="18">
        <v>7045</v>
      </c>
      <c r="G676" s="18" t="s">
        <v>146</v>
      </c>
      <c r="H676" s="18" t="s">
        <v>146</v>
      </c>
      <c r="I676" s="18" t="s">
        <v>916</v>
      </c>
      <c r="J676" s="18">
        <v>12</v>
      </c>
      <c r="K676" s="18">
        <v>48128</v>
      </c>
      <c r="L676" s="49"/>
      <c r="M676" s="2">
        <v>58</v>
      </c>
    </row>
    <row r="677" spans="1:13" ht="18" customHeight="1">
      <c r="A677" s="18">
        <v>674</v>
      </c>
      <c r="B677" s="18" t="s">
        <v>670</v>
      </c>
      <c r="C677" s="18" t="s">
        <v>143</v>
      </c>
      <c r="D677" s="18" t="s">
        <v>671</v>
      </c>
      <c r="E677" s="18" t="s">
        <v>145</v>
      </c>
      <c r="F677" s="18">
        <v>6540</v>
      </c>
      <c r="G677" s="18" t="s">
        <v>146</v>
      </c>
      <c r="H677" s="18" t="s">
        <v>146</v>
      </c>
      <c r="I677" s="18" t="s">
        <v>916</v>
      </c>
      <c r="J677" s="18">
        <v>12</v>
      </c>
      <c r="K677" s="18">
        <v>106399.5</v>
      </c>
      <c r="L677" s="49"/>
      <c r="M677" s="2">
        <v>59</v>
      </c>
    </row>
    <row r="678" spans="1:13" ht="18" customHeight="1">
      <c r="A678" s="18">
        <v>675</v>
      </c>
      <c r="B678" s="18" t="s">
        <v>672</v>
      </c>
      <c r="C678" s="18" t="s">
        <v>143</v>
      </c>
      <c r="D678" s="18" t="s">
        <v>673</v>
      </c>
      <c r="E678" s="18" t="s">
        <v>145</v>
      </c>
      <c r="F678" s="18">
        <v>8045</v>
      </c>
      <c r="G678" s="18" t="s">
        <v>146</v>
      </c>
      <c r="H678" s="18" t="s">
        <v>146</v>
      </c>
      <c r="I678" s="18" t="s">
        <v>916</v>
      </c>
      <c r="J678" s="18">
        <v>12</v>
      </c>
      <c r="K678" s="18">
        <v>62112</v>
      </c>
      <c r="L678" s="49"/>
      <c r="M678" s="2">
        <v>60</v>
      </c>
    </row>
    <row r="679" spans="1:13" ht="18" customHeight="1">
      <c r="A679" s="18">
        <v>676</v>
      </c>
      <c r="B679" s="18" t="s">
        <v>674</v>
      </c>
      <c r="C679" s="18" t="s">
        <v>143</v>
      </c>
      <c r="D679" s="18" t="s">
        <v>671</v>
      </c>
      <c r="E679" s="18" t="s">
        <v>145</v>
      </c>
      <c r="F679" s="18">
        <v>6540</v>
      </c>
      <c r="G679" s="18" t="s">
        <v>146</v>
      </c>
      <c r="H679" s="18" t="s">
        <v>146</v>
      </c>
      <c r="I679" s="18" t="s">
        <v>916</v>
      </c>
      <c r="J679" s="18">
        <v>12</v>
      </c>
      <c r="K679" s="18">
        <v>106373.5</v>
      </c>
      <c r="L679" s="49"/>
      <c r="M679" s="2">
        <v>61</v>
      </c>
    </row>
    <row r="680" spans="1:13" ht="18" customHeight="1">
      <c r="A680" s="18">
        <v>677</v>
      </c>
      <c r="B680" s="18" t="s">
        <v>675</v>
      </c>
      <c r="C680" s="18" t="s">
        <v>143</v>
      </c>
      <c r="D680" s="18" t="s">
        <v>673</v>
      </c>
      <c r="E680" s="18" t="s">
        <v>145</v>
      </c>
      <c r="F680" s="18">
        <v>8045</v>
      </c>
      <c r="G680" s="18" t="s">
        <v>146</v>
      </c>
      <c r="H680" s="18" t="s">
        <v>146</v>
      </c>
      <c r="I680" s="18" t="s">
        <v>916</v>
      </c>
      <c r="J680" s="18">
        <v>12</v>
      </c>
      <c r="K680" s="18">
        <v>62096</v>
      </c>
      <c r="L680" s="49"/>
      <c r="M680" s="2">
        <v>62</v>
      </c>
    </row>
    <row r="681" spans="1:13" ht="18" customHeight="1">
      <c r="A681" s="18">
        <v>678</v>
      </c>
      <c r="B681" s="18" t="s">
        <v>676</v>
      </c>
      <c r="C681" s="18" t="s">
        <v>143</v>
      </c>
      <c r="D681" s="18" t="s">
        <v>673</v>
      </c>
      <c r="E681" s="18" t="s">
        <v>145</v>
      </c>
      <c r="F681" s="18">
        <v>8045</v>
      </c>
      <c r="G681" s="18" t="s">
        <v>146</v>
      </c>
      <c r="H681" s="18" t="s">
        <v>146</v>
      </c>
      <c r="I681" s="18" t="s">
        <v>916</v>
      </c>
      <c r="J681" s="18">
        <v>12</v>
      </c>
      <c r="K681" s="18">
        <v>61088</v>
      </c>
      <c r="L681" s="49"/>
      <c r="M681" s="2">
        <v>63</v>
      </c>
    </row>
    <row r="682" spans="1:13" ht="18" customHeight="1">
      <c r="A682" s="18">
        <v>679</v>
      </c>
      <c r="B682" s="18" t="s">
        <v>677</v>
      </c>
      <c r="C682" s="18" t="s">
        <v>143</v>
      </c>
      <c r="D682" s="18" t="s">
        <v>673</v>
      </c>
      <c r="E682" s="18" t="s">
        <v>145</v>
      </c>
      <c r="F682" s="18">
        <v>8045</v>
      </c>
      <c r="G682" s="18" t="s">
        <v>146</v>
      </c>
      <c r="H682" s="18" t="s">
        <v>146</v>
      </c>
      <c r="I682" s="18" t="s">
        <v>916</v>
      </c>
      <c r="J682" s="18">
        <v>12</v>
      </c>
      <c r="K682" s="18">
        <v>62128</v>
      </c>
      <c r="L682" s="49"/>
      <c r="M682" s="2">
        <v>64</v>
      </c>
    </row>
    <row r="683" spans="1:13" ht="18" customHeight="1">
      <c r="A683" s="18">
        <v>680</v>
      </c>
      <c r="B683" s="18" t="s">
        <v>678</v>
      </c>
      <c r="C683" s="18" t="s">
        <v>143</v>
      </c>
      <c r="D683" s="18" t="s">
        <v>673</v>
      </c>
      <c r="E683" s="18" t="s">
        <v>145</v>
      </c>
      <c r="F683" s="18">
        <v>8045</v>
      </c>
      <c r="G683" s="18" t="s">
        <v>146</v>
      </c>
      <c r="H683" s="18" t="s">
        <v>146</v>
      </c>
      <c r="I683" s="18" t="s">
        <v>916</v>
      </c>
      <c r="J683" s="18">
        <v>12</v>
      </c>
      <c r="K683" s="18">
        <v>62144</v>
      </c>
      <c r="L683" s="49"/>
      <c r="M683" s="2">
        <v>65</v>
      </c>
    </row>
    <row r="684" spans="1:13" ht="18" customHeight="1">
      <c r="A684" s="18">
        <v>681</v>
      </c>
      <c r="B684" s="18" t="s">
        <v>419</v>
      </c>
      <c r="C684" s="18" t="s">
        <v>50</v>
      </c>
      <c r="D684" s="18" t="s">
        <v>420</v>
      </c>
      <c r="E684" s="18" t="s">
        <v>145</v>
      </c>
      <c r="F684" s="18">
        <v>8520</v>
      </c>
      <c r="G684" s="18" t="s">
        <v>657</v>
      </c>
      <c r="H684" s="18"/>
      <c r="I684" s="18" t="s">
        <v>916</v>
      </c>
      <c r="J684" s="26">
        <v>12</v>
      </c>
      <c r="K684" s="18">
        <v>67226.4</v>
      </c>
      <c r="L684" s="49" t="s">
        <v>732</v>
      </c>
      <c r="M684" s="2">
        <v>1</v>
      </c>
    </row>
    <row r="685" spans="1:13" ht="18" customHeight="1">
      <c r="A685" s="18">
        <v>682</v>
      </c>
      <c r="B685" s="18" t="s">
        <v>421</v>
      </c>
      <c r="C685" s="18" t="s">
        <v>50</v>
      </c>
      <c r="D685" s="18" t="s">
        <v>420</v>
      </c>
      <c r="E685" s="18" t="s">
        <v>145</v>
      </c>
      <c r="F685" s="18">
        <v>8520</v>
      </c>
      <c r="G685" s="18" t="s">
        <v>657</v>
      </c>
      <c r="H685" s="18"/>
      <c r="I685" s="18" t="s">
        <v>916</v>
      </c>
      <c r="J685" s="26">
        <v>12</v>
      </c>
      <c r="K685" s="18">
        <v>67177.2</v>
      </c>
      <c r="L685" s="49"/>
      <c r="M685" s="2">
        <v>2</v>
      </c>
    </row>
    <row r="686" spans="1:13" ht="18" customHeight="1">
      <c r="A686" s="18">
        <v>683</v>
      </c>
      <c r="B686" s="18" t="s">
        <v>422</v>
      </c>
      <c r="C686" s="18" t="s">
        <v>50</v>
      </c>
      <c r="D686" s="18" t="s">
        <v>420</v>
      </c>
      <c r="E686" s="18" t="s">
        <v>145</v>
      </c>
      <c r="F686" s="18">
        <v>8520</v>
      </c>
      <c r="G686" s="18" t="s">
        <v>657</v>
      </c>
      <c r="H686" s="18"/>
      <c r="I686" s="18" t="s">
        <v>916</v>
      </c>
      <c r="J686" s="26">
        <v>12</v>
      </c>
      <c r="K686" s="18">
        <v>41794.9</v>
      </c>
      <c r="L686" s="49"/>
      <c r="M686" s="2">
        <v>3</v>
      </c>
    </row>
    <row r="687" spans="1:13" ht="18" customHeight="1">
      <c r="A687" s="18">
        <v>684</v>
      </c>
      <c r="B687" s="18" t="s">
        <v>423</v>
      </c>
      <c r="C687" s="18" t="s">
        <v>50</v>
      </c>
      <c r="D687" s="18" t="s">
        <v>420</v>
      </c>
      <c r="E687" s="18" t="s">
        <v>145</v>
      </c>
      <c r="F687" s="18">
        <v>8520</v>
      </c>
      <c r="G687" s="18" t="s">
        <v>657</v>
      </c>
      <c r="H687" s="18"/>
      <c r="I687" s="18" t="s">
        <v>916</v>
      </c>
      <c r="J687" s="26">
        <v>12</v>
      </c>
      <c r="K687" s="18">
        <v>67284.4</v>
      </c>
      <c r="L687" s="49"/>
      <c r="M687" s="2">
        <v>4</v>
      </c>
    </row>
    <row r="688" spans="1:13" ht="18" customHeight="1">
      <c r="A688" s="18">
        <v>685</v>
      </c>
      <c r="B688" s="18" t="s">
        <v>424</v>
      </c>
      <c r="C688" s="18" t="s">
        <v>50</v>
      </c>
      <c r="D688" s="18" t="s">
        <v>420</v>
      </c>
      <c r="E688" s="18" t="s">
        <v>145</v>
      </c>
      <c r="F688" s="18">
        <v>8520</v>
      </c>
      <c r="G688" s="18" t="s">
        <v>657</v>
      </c>
      <c r="H688" s="18"/>
      <c r="I688" s="18" t="s">
        <v>916</v>
      </c>
      <c r="J688" s="26">
        <v>12</v>
      </c>
      <c r="K688" s="18">
        <v>67853.6</v>
      </c>
      <c r="L688" s="49"/>
      <c r="M688" s="2">
        <v>5</v>
      </c>
    </row>
    <row r="689" spans="1:13" ht="18" customHeight="1">
      <c r="A689" s="18">
        <v>686</v>
      </c>
      <c r="B689" s="18" t="s">
        <v>425</v>
      </c>
      <c r="C689" s="18" t="s">
        <v>50</v>
      </c>
      <c r="D689" s="18" t="s">
        <v>420</v>
      </c>
      <c r="E689" s="18" t="s">
        <v>145</v>
      </c>
      <c r="F689" s="18">
        <v>8520</v>
      </c>
      <c r="G689" s="18" t="s">
        <v>657</v>
      </c>
      <c r="H689" s="18"/>
      <c r="I689" s="18" t="s">
        <v>916</v>
      </c>
      <c r="J689" s="26">
        <v>12</v>
      </c>
      <c r="K689" s="18">
        <v>41538.6</v>
      </c>
      <c r="L689" s="49"/>
      <c r="M689" s="2">
        <v>6</v>
      </c>
    </row>
    <row r="690" spans="1:13" ht="18" customHeight="1">
      <c r="A690" s="18">
        <v>687</v>
      </c>
      <c r="B690" s="18" t="s">
        <v>426</v>
      </c>
      <c r="C690" s="18" t="s">
        <v>50</v>
      </c>
      <c r="D690" s="18" t="s">
        <v>420</v>
      </c>
      <c r="E690" s="18" t="s">
        <v>145</v>
      </c>
      <c r="F690" s="18">
        <v>8520</v>
      </c>
      <c r="G690" s="18" t="s">
        <v>657</v>
      </c>
      <c r="H690" s="18"/>
      <c r="I690" s="18" t="s">
        <v>916</v>
      </c>
      <c r="J690" s="26">
        <v>12</v>
      </c>
      <c r="K690" s="18">
        <v>66453.6</v>
      </c>
      <c r="L690" s="49"/>
      <c r="M690" s="2">
        <v>7</v>
      </c>
    </row>
    <row r="691" spans="1:13" ht="18" customHeight="1">
      <c r="A691" s="18">
        <v>688</v>
      </c>
      <c r="B691" s="18" t="s">
        <v>427</v>
      </c>
      <c r="C691" s="18" t="s">
        <v>50</v>
      </c>
      <c r="D691" s="18" t="s">
        <v>420</v>
      </c>
      <c r="E691" s="18" t="s">
        <v>145</v>
      </c>
      <c r="F691" s="18">
        <v>8520</v>
      </c>
      <c r="G691" s="18" t="s">
        <v>657</v>
      </c>
      <c r="H691" s="18"/>
      <c r="I691" s="18" t="s">
        <v>916</v>
      </c>
      <c r="J691" s="26">
        <v>12</v>
      </c>
      <c r="K691" s="18">
        <v>65399.17</v>
      </c>
      <c r="L691" s="49"/>
      <c r="M691" s="2">
        <v>8</v>
      </c>
    </row>
    <row r="692" spans="1:13" ht="18" customHeight="1">
      <c r="A692" s="18">
        <v>689</v>
      </c>
      <c r="B692" s="18" t="s">
        <v>428</v>
      </c>
      <c r="C692" s="18" t="s">
        <v>50</v>
      </c>
      <c r="D692" s="18" t="s">
        <v>420</v>
      </c>
      <c r="E692" s="18" t="s">
        <v>145</v>
      </c>
      <c r="F692" s="18">
        <v>8520</v>
      </c>
      <c r="G692" s="18" t="s">
        <v>657</v>
      </c>
      <c r="H692" s="18"/>
      <c r="I692" s="18" t="s">
        <v>916</v>
      </c>
      <c r="J692" s="26">
        <v>12</v>
      </c>
      <c r="K692" s="18">
        <v>61578</v>
      </c>
      <c r="L692" s="49"/>
      <c r="M692" s="2">
        <v>9</v>
      </c>
    </row>
    <row r="693" spans="1:13" ht="18" customHeight="1">
      <c r="A693" s="18">
        <v>690</v>
      </c>
      <c r="B693" s="18" t="s">
        <v>429</v>
      </c>
      <c r="C693" s="18" t="s">
        <v>50</v>
      </c>
      <c r="D693" s="18" t="s">
        <v>420</v>
      </c>
      <c r="E693" s="18" t="s">
        <v>145</v>
      </c>
      <c r="F693" s="18">
        <v>8520</v>
      </c>
      <c r="G693" s="18" t="s">
        <v>657</v>
      </c>
      <c r="H693" s="18"/>
      <c r="I693" s="18" t="s">
        <v>916</v>
      </c>
      <c r="J693" s="26">
        <v>12</v>
      </c>
      <c r="K693" s="18">
        <v>61696.8</v>
      </c>
      <c r="L693" s="49"/>
      <c r="M693" s="2">
        <v>10</v>
      </c>
    </row>
    <row r="694" spans="1:13" ht="18" customHeight="1">
      <c r="A694" s="18">
        <v>691</v>
      </c>
      <c r="B694" s="18" t="s">
        <v>430</v>
      </c>
      <c r="C694" s="18" t="s">
        <v>50</v>
      </c>
      <c r="D694" s="18" t="s">
        <v>420</v>
      </c>
      <c r="E694" s="18" t="s">
        <v>145</v>
      </c>
      <c r="F694" s="18">
        <v>8520</v>
      </c>
      <c r="G694" s="18" t="s">
        <v>657</v>
      </c>
      <c r="H694" s="18"/>
      <c r="I694" s="18" t="s">
        <v>916</v>
      </c>
      <c r="J694" s="26">
        <v>12</v>
      </c>
      <c r="K694" s="18">
        <v>61802.4</v>
      </c>
      <c r="L694" s="49"/>
      <c r="M694" s="2">
        <v>11</v>
      </c>
    </row>
    <row r="695" spans="1:13" ht="18" customHeight="1">
      <c r="A695" s="18">
        <v>692</v>
      </c>
      <c r="B695" s="18" t="s">
        <v>431</v>
      </c>
      <c r="C695" s="18" t="s">
        <v>1219</v>
      </c>
      <c r="D695" s="18" t="s">
        <v>432</v>
      </c>
      <c r="E695" s="18" t="s">
        <v>323</v>
      </c>
      <c r="F695" s="18">
        <v>10480</v>
      </c>
      <c r="G695" s="18" t="s">
        <v>657</v>
      </c>
      <c r="H695" s="18" t="s">
        <v>1110</v>
      </c>
      <c r="I695" s="18" t="s">
        <v>916</v>
      </c>
      <c r="J695" s="26">
        <v>12</v>
      </c>
      <c r="K695" s="18">
        <v>44706.6</v>
      </c>
      <c r="L695" s="49"/>
      <c r="M695" s="2">
        <v>12</v>
      </c>
    </row>
    <row r="696" spans="1:13" ht="18" customHeight="1">
      <c r="A696" s="18">
        <v>693</v>
      </c>
      <c r="B696" s="18" t="s">
        <v>433</v>
      </c>
      <c r="C696" s="18" t="s">
        <v>1219</v>
      </c>
      <c r="D696" s="18" t="s">
        <v>432</v>
      </c>
      <c r="E696" s="18" t="s">
        <v>323</v>
      </c>
      <c r="F696" s="18">
        <v>10480</v>
      </c>
      <c r="G696" s="18" t="s">
        <v>657</v>
      </c>
      <c r="H696" s="18" t="s">
        <v>1110</v>
      </c>
      <c r="I696" s="18" t="s">
        <v>916</v>
      </c>
      <c r="J696" s="26">
        <v>12</v>
      </c>
      <c r="K696" s="18">
        <v>53605.62</v>
      </c>
      <c r="L696" s="49"/>
      <c r="M696" s="2">
        <v>13</v>
      </c>
    </row>
    <row r="697" spans="1:13" ht="18" customHeight="1">
      <c r="A697" s="18">
        <v>694</v>
      </c>
      <c r="B697" s="18" t="s">
        <v>434</v>
      </c>
      <c r="C697" s="18" t="s">
        <v>1219</v>
      </c>
      <c r="D697" s="18" t="s">
        <v>432</v>
      </c>
      <c r="E697" s="18" t="s">
        <v>323</v>
      </c>
      <c r="F697" s="18">
        <v>10480</v>
      </c>
      <c r="G697" s="18" t="s">
        <v>657</v>
      </c>
      <c r="H697" s="18" t="s">
        <v>1110</v>
      </c>
      <c r="I697" s="18" t="s">
        <v>916</v>
      </c>
      <c r="J697" s="26">
        <v>12</v>
      </c>
      <c r="K697" s="18">
        <v>43827.1</v>
      </c>
      <c r="L697" s="49"/>
      <c r="M697" s="2">
        <v>14</v>
      </c>
    </row>
    <row r="698" spans="1:13" ht="18" customHeight="1">
      <c r="A698" s="18">
        <v>695</v>
      </c>
      <c r="B698" s="18" t="s">
        <v>435</v>
      </c>
      <c r="C698" s="18" t="s">
        <v>1219</v>
      </c>
      <c r="D698" s="18" t="s">
        <v>432</v>
      </c>
      <c r="E698" s="18" t="s">
        <v>323</v>
      </c>
      <c r="F698" s="18">
        <v>10480</v>
      </c>
      <c r="G698" s="18" t="s">
        <v>657</v>
      </c>
      <c r="H698" s="18" t="s">
        <v>1110</v>
      </c>
      <c r="I698" s="18" t="s">
        <v>916</v>
      </c>
      <c r="J698" s="26">
        <v>12</v>
      </c>
      <c r="K698" s="18">
        <v>50688.5</v>
      </c>
      <c r="L698" s="49"/>
      <c r="M698" s="2">
        <v>15</v>
      </c>
    </row>
    <row r="699" spans="1:13" ht="18" customHeight="1">
      <c r="A699" s="18">
        <v>696</v>
      </c>
      <c r="B699" s="18" t="s">
        <v>436</v>
      </c>
      <c r="C699" s="18" t="s">
        <v>1219</v>
      </c>
      <c r="D699" s="18" t="s">
        <v>437</v>
      </c>
      <c r="E699" s="18" t="s">
        <v>323</v>
      </c>
      <c r="F699" s="18">
        <v>10480</v>
      </c>
      <c r="G699" s="18" t="s">
        <v>657</v>
      </c>
      <c r="H699" s="18" t="s">
        <v>1110</v>
      </c>
      <c r="I699" s="18" t="s">
        <v>916</v>
      </c>
      <c r="J699" s="26">
        <v>12</v>
      </c>
      <c r="K699" s="18">
        <v>64850.9</v>
      </c>
      <c r="L699" s="49"/>
      <c r="M699" s="2">
        <v>16</v>
      </c>
    </row>
    <row r="700" spans="1:13" ht="18" customHeight="1">
      <c r="A700" s="18">
        <v>697</v>
      </c>
      <c r="B700" s="18" t="s">
        <v>438</v>
      </c>
      <c r="C700" s="18" t="s">
        <v>1219</v>
      </c>
      <c r="D700" s="18" t="s">
        <v>437</v>
      </c>
      <c r="E700" s="18" t="s">
        <v>323</v>
      </c>
      <c r="F700" s="18">
        <v>10480</v>
      </c>
      <c r="G700" s="18" t="s">
        <v>657</v>
      </c>
      <c r="H700" s="18" t="s">
        <v>1110</v>
      </c>
      <c r="I700" s="18" t="s">
        <v>916</v>
      </c>
      <c r="J700" s="26">
        <v>12</v>
      </c>
      <c r="K700" s="18">
        <v>65207.5</v>
      </c>
      <c r="L700" s="49"/>
      <c r="M700" s="2">
        <v>17</v>
      </c>
    </row>
    <row r="701" spans="1:13" ht="18" customHeight="1">
      <c r="A701" s="18">
        <v>698</v>
      </c>
      <c r="B701" s="18" t="s">
        <v>439</v>
      </c>
      <c r="C701" s="18" t="s">
        <v>1219</v>
      </c>
      <c r="D701" s="18" t="s">
        <v>432</v>
      </c>
      <c r="E701" s="18" t="s">
        <v>323</v>
      </c>
      <c r="F701" s="18">
        <v>10480</v>
      </c>
      <c r="G701" s="18" t="s">
        <v>657</v>
      </c>
      <c r="H701" s="18" t="s">
        <v>1110</v>
      </c>
      <c r="I701" s="18" t="s">
        <v>916</v>
      </c>
      <c r="J701" s="26">
        <v>12</v>
      </c>
      <c r="K701" s="18">
        <v>67442</v>
      </c>
      <c r="L701" s="49"/>
      <c r="M701" s="2">
        <v>18</v>
      </c>
    </row>
    <row r="702" spans="1:13" ht="18" customHeight="1">
      <c r="A702" s="18">
        <v>699</v>
      </c>
      <c r="B702" s="18" t="s">
        <v>440</v>
      </c>
      <c r="C702" s="18" t="s">
        <v>1219</v>
      </c>
      <c r="D702" s="18" t="s">
        <v>432</v>
      </c>
      <c r="E702" s="18" t="s">
        <v>323</v>
      </c>
      <c r="F702" s="18">
        <v>10480</v>
      </c>
      <c r="G702" s="18" t="s">
        <v>657</v>
      </c>
      <c r="H702" s="18" t="s">
        <v>1110</v>
      </c>
      <c r="I702" s="18" t="s">
        <v>916</v>
      </c>
      <c r="J702" s="26">
        <v>12</v>
      </c>
      <c r="K702" s="18">
        <v>43538.3</v>
      </c>
      <c r="L702" s="49"/>
      <c r="M702" s="2">
        <v>19</v>
      </c>
    </row>
    <row r="703" spans="1:13" ht="18" customHeight="1">
      <c r="A703" s="18">
        <v>700</v>
      </c>
      <c r="B703" s="18" t="s">
        <v>441</v>
      </c>
      <c r="C703" s="18" t="s">
        <v>1219</v>
      </c>
      <c r="D703" s="18" t="s">
        <v>442</v>
      </c>
      <c r="E703" s="18" t="s">
        <v>323</v>
      </c>
      <c r="F703" s="18">
        <v>10480</v>
      </c>
      <c r="G703" s="18" t="s">
        <v>657</v>
      </c>
      <c r="H703" s="18" t="s">
        <v>1110</v>
      </c>
      <c r="I703" s="18" t="s">
        <v>916</v>
      </c>
      <c r="J703" s="26">
        <v>12</v>
      </c>
      <c r="K703" s="18">
        <v>48954.1</v>
      </c>
      <c r="L703" s="49"/>
      <c r="M703" s="2">
        <v>20</v>
      </c>
    </row>
    <row r="704" spans="1:13" ht="18" customHeight="1">
      <c r="A704" s="18">
        <v>701</v>
      </c>
      <c r="B704" s="18" t="s">
        <v>443</v>
      </c>
      <c r="C704" s="18" t="s">
        <v>1219</v>
      </c>
      <c r="D704" s="18" t="s">
        <v>432</v>
      </c>
      <c r="E704" s="18" t="s">
        <v>323</v>
      </c>
      <c r="F704" s="18">
        <v>10480</v>
      </c>
      <c r="G704" s="18" t="s">
        <v>657</v>
      </c>
      <c r="H704" s="18" t="s">
        <v>1110</v>
      </c>
      <c r="I704" s="18" t="s">
        <v>916</v>
      </c>
      <c r="J704" s="26">
        <v>12</v>
      </c>
      <c r="K704" s="18">
        <v>43310.3</v>
      </c>
      <c r="L704" s="49"/>
      <c r="M704" s="2">
        <v>21</v>
      </c>
    </row>
    <row r="705" spans="1:13" ht="18" customHeight="1">
      <c r="A705" s="18">
        <v>702</v>
      </c>
      <c r="B705" s="18" t="s">
        <v>444</v>
      </c>
      <c r="C705" s="18" t="s">
        <v>1219</v>
      </c>
      <c r="D705" s="18" t="s">
        <v>432</v>
      </c>
      <c r="E705" s="18" t="s">
        <v>323</v>
      </c>
      <c r="F705" s="18">
        <v>10480</v>
      </c>
      <c r="G705" s="18" t="s">
        <v>657</v>
      </c>
      <c r="H705" s="18" t="s">
        <v>1110</v>
      </c>
      <c r="I705" s="18" t="s">
        <v>916</v>
      </c>
      <c r="J705" s="26">
        <v>12</v>
      </c>
      <c r="K705" s="18">
        <v>63184.7</v>
      </c>
      <c r="L705" s="49"/>
      <c r="M705" s="2">
        <v>22</v>
      </c>
    </row>
    <row r="706" spans="1:13" ht="18" customHeight="1">
      <c r="A706" s="18">
        <v>703</v>
      </c>
      <c r="B706" s="18" t="s">
        <v>445</v>
      </c>
      <c r="C706" s="18" t="s">
        <v>1219</v>
      </c>
      <c r="D706" s="18" t="s">
        <v>442</v>
      </c>
      <c r="E706" s="18" t="s">
        <v>323</v>
      </c>
      <c r="F706" s="18">
        <v>10480</v>
      </c>
      <c r="G706" s="18" t="s">
        <v>657</v>
      </c>
      <c r="H706" s="18" t="s">
        <v>1110</v>
      </c>
      <c r="I706" s="18" t="s">
        <v>916</v>
      </c>
      <c r="J706" s="26">
        <v>12</v>
      </c>
      <c r="K706" s="18">
        <v>43448.6</v>
      </c>
      <c r="L706" s="49"/>
      <c r="M706" s="2">
        <v>23</v>
      </c>
    </row>
    <row r="707" spans="1:13" ht="18" customHeight="1">
      <c r="A707" s="18">
        <v>704</v>
      </c>
      <c r="B707" s="18" t="s">
        <v>446</v>
      </c>
      <c r="C707" s="18" t="s">
        <v>1219</v>
      </c>
      <c r="D707" s="18" t="s">
        <v>437</v>
      </c>
      <c r="E707" s="18" t="s">
        <v>323</v>
      </c>
      <c r="F707" s="18">
        <v>10480</v>
      </c>
      <c r="G707" s="18" t="s">
        <v>657</v>
      </c>
      <c r="H707" s="18" t="s">
        <v>1110</v>
      </c>
      <c r="I707" s="18" t="s">
        <v>916</v>
      </c>
      <c r="J707" s="26">
        <v>12</v>
      </c>
      <c r="K707" s="18">
        <v>64322.6</v>
      </c>
      <c r="L707" s="49"/>
      <c r="M707" s="2">
        <v>24</v>
      </c>
    </row>
    <row r="708" spans="1:13" ht="18" customHeight="1">
      <c r="A708" s="18">
        <v>705</v>
      </c>
      <c r="B708" s="18" t="s">
        <v>447</v>
      </c>
      <c r="C708" s="18" t="s">
        <v>1219</v>
      </c>
      <c r="D708" s="18" t="s">
        <v>437</v>
      </c>
      <c r="E708" s="18" t="s">
        <v>323</v>
      </c>
      <c r="F708" s="18">
        <v>10480</v>
      </c>
      <c r="G708" s="18" t="s">
        <v>657</v>
      </c>
      <c r="H708" s="18" t="s">
        <v>1110</v>
      </c>
      <c r="I708" s="18" t="s">
        <v>916</v>
      </c>
      <c r="J708" s="26">
        <v>12</v>
      </c>
      <c r="K708" s="18">
        <v>65389.8</v>
      </c>
      <c r="L708" s="49"/>
      <c r="M708" s="2">
        <v>25</v>
      </c>
    </row>
    <row r="709" spans="1:13" ht="18" customHeight="1">
      <c r="A709" s="18">
        <v>706</v>
      </c>
      <c r="B709" s="18" t="s">
        <v>448</v>
      </c>
      <c r="C709" s="18" t="s">
        <v>1219</v>
      </c>
      <c r="D709" s="18" t="s">
        <v>437</v>
      </c>
      <c r="E709" s="18" t="s">
        <v>323</v>
      </c>
      <c r="F709" s="18">
        <v>10480</v>
      </c>
      <c r="G709" s="18" t="s">
        <v>657</v>
      </c>
      <c r="H709" s="18" t="s">
        <v>1110</v>
      </c>
      <c r="I709" s="18" t="s">
        <v>916</v>
      </c>
      <c r="J709" s="26">
        <v>12</v>
      </c>
      <c r="K709" s="18">
        <v>65001.9</v>
      </c>
      <c r="L709" s="49"/>
      <c r="M709" s="2">
        <v>26</v>
      </c>
    </row>
    <row r="710" spans="1:13" ht="18" customHeight="1">
      <c r="A710" s="18">
        <v>707</v>
      </c>
      <c r="B710" s="18" t="s">
        <v>449</v>
      </c>
      <c r="C710" s="18" t="s">
        <v>1219</v>
      </c>
      <c r="D710" s="18" t="s">
        <v>442</v>
      </c>
      <c r="E710" s="18" t="s">
        <v>323</v>
      </c>
      <c r="F710" s="18">
        <v>10480</v>
      </c>
      <c r="G710" s="18" t="s">
        <v>657</v>
      </c>
      <c r="H710" s="18" t="s">
        <v>1110</v>
      </c>
      <c r="I710" s="18" t="s">
        <v>916</v>
      </c>
      <c r="J710" s="26">
        <v>12</v>
      </c>
      <c r="K710" s="18">
        <v>40885.5</v>
      </c>
      <c r="L710" s="49"/>
      <c r="M710" s="2">
        <v>27</v>
      </c>
    </row>
    <row r="711" spans="1:13" ht="18" customHeight="1">
      <c r="A711" s="18">
        <v>708</v>
      </c>
      <c r="B711" s="18" t="s">
        <v>450</v>
      </c>
      <c r="C711" s="18" t="s">
        <v>1219</v>
      </c>
      <c r="D711" s="18" t="s">
        <v>437</v>
      </c>
      <c r="E711" s="18" t="s">
        <v>323</v>
      </c>
      <c r="F711" s="18">
        <v>10480</v>
      </c>
      <c r="G711" s="18" t="s">
        <v>657</v>
      </c>
      <c r="H711" s="18" t="s">
        <v>1110</v>
      </c>
      <c r="I711" s="18" t="s">
        <v>916</v>
      </c>
      <c r="J711" s="26">
        <v>12</v>
      </c>
      <c r="K711" s="18">
        <v>64998.3</v>
      </c>
      <c r="L711" s="49"/>
      <c r="M711" s="2">
        <v>28</v>
      </c>
    </row>
    <row r="712" spans="1:13" ht="18" customHeight="1">
      <c r="A712" s="18">
        <v>709</v>
      </c>
      <c r="B712" s="18" t="s">
        <v>451</v>
      </c>
      <c r="C712" s="18" t="s">
        <v>1219</v>
      </c>
      <c r="D712" s="18" t="s">
        <v>437</v>
      </c>
      <c r="E712" s="18" t="s">
        <v>323</v>
      </c>
      <c r="F712" s="18">
        <v>10480</v>
      </c>
      <c r="G712" s="18" t="s">
        <v>657</v>
      </c>
      <c r="H712" s="18" t="s">
        <v>1110</v>
      </c>
      <c r="I712" s="18" t="s">
        <v>916</v>
      </c>
      <c r="J712" s="26">
        <v>12</v>
      </c>
      <c r="K712" s="18">
        <v>64920.4</v>
      </c>
      <c r="L712" s="49"/>
      <c r="M712" s="2">
        <v>29</v>
      </c>
    </row>
    <row r="713" spans="1:13" ht="18" customHeight="1">
      <c r="A713" s="18">
        <v>710</v>
      </c>
      <c r="B713" s="18" t="s">
        <v>452</v>
      </c>
      <c r="C713" s="18" t="s">
        <v>1219</v>
      </c>
      <c r="D713" s="18" t="s">
        <v>442</v>
      </c>
      <c r="E713" s="18" t="s">
        <v>323</v>
      </c>
      <c r="F713" s="18">
        <v>10480</v>
      </c>
      <c r="G713" s="18" t="s">
        <v>657</v>
      </c>
      <c r="H713" s="18" t="s">
        <v>1110</v>
      </c>
      <c r="I713" s="18" t="s">
        <v>916</v>
      </c>
      <c r="J713" s="26">
        <v>12</v>
      </c>
      <c r="K713" s="18">
        <v>65766.22</v>
      </c>
      <c r="L713" s="49"/>
      <c r="M713" s="2">
        <v>30</v>
      </c>
    </row>
    <row r="714" spans="1:13" ht="18" customHeight="1">
      <c r="A714" s="18">
        <v>711</v>
      </c>
      <c r="B714" s="18" t="s">
        <v>453</v>
      </c>
      <c r="C714" s="18" t="s">
        <v>1219</v>
      </c>
      <c r="D714" s="18" t="s">
        <v>437</v>
      </c>
      <c r="E714" s="18" t="s">
        <v>323</v>
      </c>
      <c r="F714" s="18">
        <v>10480</v>
      </c>
      <c r="G714" s="18" t="s">
        <v>657</v>
      </c>
      <c r="H714" s="18" t="s">
        <v>1110</v>
      </c>
      <c r="I714" s="18" t="s">
        <v>916</v>
      </c>
      <c r="J714" s="26">
        <v>12</v>
      </c>
      <c r="K714" s="18">
        <v>64942.43</v>
      </c>
      <c r="L714" s="49"/>
      <c r="M714" s="2">
        <v>31</v>
      </c>
    </row>
    <row r="715" spans="1:13" ht="18" customHeight="1">
      <c r="A715" s="18">
        <v>712</v>
      </c>
      <c r="B715" s="18" t="s">
        <v>454</v>
      </c>
      <c r="C715" s="18" t="s">
        <v>1219</v>
      </c>
      <c r="D715" s="18" t="s">
        <v>442</v>
      </c>
      <c r="E715" s="18" t="s">
        <v>323</v>
      </c>
      <c r="F715" s="18">
        <v>10480</v>
      </c>
      <c r="G715" s="18" t="s">
        <v>657</v>
      </c>
      <c r="H715" s="18" t="s">
        <v>1110</v>
      </c>
      <c r="I715" s="18" t="s">
        <v>916</v>
      </c>
      <c r="J715" s="26">
        <v>12</v>
      </c>
      <c r="K715" s="18">
        <v>59901.78</v>
      </c>
      <c r="L715" s="49"/>
      <c r="M715" s="2">
        <v>32</v>
      </c>
    </row>
    <row r="716" spans="1:13" ht="18" customHeight="1">
      <c r="A716" s="18">
        <v>713</v>
      </c>
      <c r="B716" s="18" t="s">
        <v>455</v>
      </c>
      <c r="C716" s="18" t="s">
        <v>1219</v>
      </c>
      <c r="D716" s="18" t="s">
        <v>442</v>
      </c>
      <c r="E716" s="18" t="s">
        <v>323</v>
      </c>
      <c r="F716" s="18">
        <v>10480</v>
      </c>
      <c r="G716" s="18" t="s">
        <v>657</v>
      </c>
      <c r="H716" s="18" t="s">
        <v>1110</v>
      </c>
      <c r="I716" s="18" t="s">
        <v>916</v>
      </c>
      <c r="J716" s="26">
        <v>12</v>
      </c>
      <c r="K716" s="18">
        <v>43170.9</v>
      </c>
      <c r="L716" s="49"/>
      <c r="M716" s="2">
        <v>33</v>
      </c>
    </row>
    <row r="717" spans="1:13" ht="18" customHeight="1">
      <c r="A717" s="18">
        <v>714</v>
      </c>
      <c r="B717" s="18" t="s">
        <v>456</v>
      </c>
      <c r="C717" s="18" t="s">
        <v>1219</v>
      </c>
      <c r="D717" s="18" t="s">
        <v>442</v>
      </c>
      <c r="E717" s="18" t="s">
        <v>323</v>
      </c>
      <c r="F717" s="18">
        <v>10480</v>
      </c>
      <c r="G717" s="18" t="s">
        <v>657</v>
      </c>
      <c r="H717" s="18" t="s">
        <v>1110</v>
      </c>
      <c r="I717" s="18" t="s">
        <v>916</v>
      </c>
      <c r="J717" s="26">
        <v>12</v>
      </c>
      <c r="K717" s="18">
        <v>55659.6</v>
      </c>
      <c r="L717" s="49"/>
      <c r="M717" s="2">
        <v>34</v>
      </c>
    </row>
    <row r="718" spans="1:13" ht="18" customHeight="1">
      <c r="A718" s="18">
        <v>715</v>
      </c>
      <c r="B718" s="18" t="s">
        <v>457</v>
      </c>
      <c r="C718" s="18" t="s">
        <v>1219</v>
      </c>
      <c r="D718" s="18" t="s">
        <v>442</v>
      </c>
      <c r="E718" s="18" t="s">
        <v>323</v>
      </c>
      <c r="F718" s="18">
        <v>10480</v>
      </c>
      <c r="G718" s="18" t="s">
        <v>657</v>
      </c>
      <c r="H718" s="18" t="s">
        <v>1110</v>
      </c>
      <c r="I718" s="18" t="s">
        <v>916</v>
      </c>
      <c r="J718" s="26">
        <v>12</v>
      </c>
      <c r="K718" s="18">
        <v>60676</v>
      </c>
      <c r="L718" s="49"/>
      <c r="M718" s="2">
        <v>35</v>
      </c>
    </row>
    <row r="719" spans="1:13" ht="18" customHeight="1">
      <c r="A719" s="18">
        <v>716</v>
      </c>
      <c r="B719" s="18" t="s">
        <v>458</v>
      </c>
      <c r="C719" s="18" t="s">
        <v>1219</v>
      </c>
      <c r="D719" s="18" t="s">
        <v>442</v>
      </c>
      <c r="E719" s="18" t="s">
        <v>323</v>
      </c>
      <c r="F719" s="18">
        <v>10480</v>
      </c>
      <c r="G719" s="18" t="s">
        <v>657</v>
      </c>
      <c r="H719" s="18" t="s">
        <v>1110</v>
      </c>
      <c r="I719" s="18" t="s">
        <v>916</v>
      </c>
      <c r="J719" s="26">
        <v>12</v>
      </c>
      <c r="K719" s="18">
        <v>45650.3</v>
      </c>
      <c r="L719" s="49"/>
      <c r="M719" s="2">
        <v>36</v>
      </c>
    </row>
    <row r="720" spans="1:13" ht="18" customHeight="1">
      <c r="A720" s="18">
        <v>717</v>
      </c>
      <c r="B720" s="18" t="s">
        <v>459</v>
      </c>
      <c r="C720" s="18" t="s">
        <v>1219</v>
      </c>
      <c r="D720" s="18" t="s">
        <v>432</v>
      </c>
      <c r="E720" s="18" t="s">
        <v>323</v>
      </c>
      <c r="F720" s="18">
        <v>10480</v>
      </c>
      <c r="G720" s="18" t="s">
        <v>657</v>
      </c>
      <c r="H720" s="18" t="s">
        <v>1110</v>
      </c>
      <c r="I720" s="18" t="s">
        <v>916</v>
      </c>
      <c r="J720" s="26">
        <v>12</v>
      </c>
      <c r="K720" s="18">
        <v>88506</v>
      </c>
      <c r="L720" s="49"/>
      <c r="M720" s="2">
        <v>37</v>
      </c>
    </row>
    <row r="721" spans="1:13" ht="18" customHeight="1">
      <c r="A721" s="18">
        <v>718</v>
      </c>
      <c r="B721" s="18" t="s">
        <v>460</v>
      </c>
      <c r="C721" s="18" t="s">
        <v>1219</v>
      </c>
      <c r="D721" s="18" t="s">
        <v>442</v>
      </c>
      <c r="E721" s="18" t="s">
        <v>323</v>
      </c>
      <c r="F721" s="18">
        <v>10480</v>
      </c>
      <c r="G721" s="18" t="s">
        <v>657</v>
      </c>
      <c r="H721" s="18" t="s">
        <v>1110</v>
      </c>
      <c r="I721" s="18" t="s">
        <v>916</v>
      </c>
      <c r="J721" s="26">
        <v>12</v>
      </c>
      <c r="K721" s="18">
        <v>83622.8</v>
      </c>
      <c r="L721" s="49"/>
      <c r="M721" s="2">
        <v>38</v>
      </c>
    </row>
    <row r="722" spans="1:13" ht="18" customHeight="1">
      <c r="A722" s="18">
        <v>719</v>
      </c>
      <c r="B722" s="18" t="s">
        <v>461</v>
      </c>
      <c r="C722" s="18" t="s">
        <v>1219</v>
      </c>
      <c r="D722" s="18" t="s">
        <v>442</v>
      </c>
      <c r="E722" s="18" t="s">
        <v>323</v>
      </c>
      <c r="F722" s="18">
        <v>10480</v>
      </c>
      <c r="G722" s="18" t="s">
        <v>657</v>
      </c>
      <c r="H722" s="18" t="s">
        <v>1110</v>
      </c>
      <c r="I722" s="18" t="s">
        <v>916</v>
      </c>
      <c r="J722" s="26">
        <v>12</v>
      </c>
      <c r="K722" s="18">
        <v>58925.84</v>
      </c>
      <c r="L722" s="49"/>
      <c r="M722" s="2">
        <v>39</v>
      </c>
    </row>
    <row r="723" spans="1:13" ht="18" customHeight="1">
      <c r="A723" s="18">
        <v>720</v>
      </c>
      <c r="B723" s="18" t="s">
        <v>462</v>
      </c>
      <c r="C723" s="18" t="s">
        <v>1219</v>
      </c>
      <c r="D723" s="18" t="s">
        <v>442</v>
      </c>
      <c r="E723" s="18" t="s">
        <v>323</v>
      </c>
      <c r="F723" s="18">
        <v>10480</v>
      </c>
      <c r="G723" s="18" t="s">
        <v>657</v>
      </c>
      <c r="H723" s="18" t="s">
        <v>1110</v>
      </c>
      <c r="I723" s="18" t="s">
        <v>916</v>
      </c>
      <c r="J723" s="26">
        <v>12</v>
      </c>
      <c r="K723" s="18">
        <v>50893.4</v>
      </c>
      <c r="L723" s="49"/>
      <c r="M723" s="2">
        <v>40</v>
      </c>
    </row>
    <row r="724" spans="1:13" ht="18" customHeight="1">
      <c r="A724" s="18">
        <v>721</v>
      </c>
      <c r="B724" s="18" t="s">
        <v>463</v>
      </c>
      <c r="C724" s="18" t="s">
        <v>1219</v>
      </c>
      <c r="D724" s="18" t="s">
        <v>432</v>
      </c>
      <c r="E724" s="18" t="s">
        <v>323</v>
      </c>
      <c r="F724" s="18">
        <v>10480</v>
      </c>
      <c r="G724" s="18" t="s">
        <v>657</v>
      </c>
      <c r="H724" s="18" t="s">
        <v>1110</v>
      </c>
      <c r="I724" s="18" t="s">
        <v>916</v>
      </c>
      <c r="J724" s="26">
        <v>12</v>
      </c>
      <c r="K724" s="18">
        <v>44145.6</v>
      </c>
      <c r="L724" s="49"/>
      <c r="M724" s="2">
        <v>41</v>
      </c>
    </row>
    <row r="725" spans="1:13" ht="18" customHeight="1">
      <c r="A725" s="18">
        <v>722</v>
      </c>
      <c r="B725" s="18" t="s">
        <v>464</v>
      </c>
      <c r="C725" s="18" t="s">
        <v>1219</v>
      </c>
      <c r="D725" s="18" t="s">
        <v>246</v>
      </c>
      <c r="E725" s="18" t="s">
        <v>145</v>
      </c>
      <c r="F725" s="18">
        <v>7045</v>
      </c>
      <c r="G725" s="18" t="s">
        <v>657</v>
      </c>
      <c r="H725" s="18" t="s">
        <v>1110</v>
      </c>
      <c r="I725" s="18" t="s">
        <v>916</v>
      </c>
      <c r="J725" s="26">
        <v>12</v>
      </c>
      <c r="K725" s="18">
        <v>62916</v>
      </c>
      <c r="L725" s="49"/>
      <c r="M725" s="2">
        <v>42</v>
      </c>
    </row>
    <row r="726" spans="1:13" ht="18" customHeight="1">
      <c r="A726" s="18">
        <v>723</v>
      </c>
      <c r="B726" s="18" t="s">
        <v>465</v>
      </c>
      <c r="C726" s="18" t="s">
        <v>1219</v>
      </c>
      <c r="D726" s="18" t="s">
        <v>432</v>
      </c>
      <c r="E726" s="18" t="s">
        <v>323</v>
      </c>
      <c r="F726" s="18">
        <v>10480</v>
      </c>
      <c r="G726" s="18" t="s">
        <v>657</v>
      </c>
      <c r="H726" s="18" t="s">
        <v>1110</v>
      </c>
      <c r="I726" s="18" t="s">
        <v>916</v>
      </c>
      <c r="J726" s="26">
        <v>12</v>
      </c>
      <c r="K726" s="18">
        <v>46784.1</v>
      </c>
      <c r="L726" s="49"/>
      <c r="M726" s="2">
        <v>43</v>
      </c>
    </row>
    <row r="727" spans="1:13" ht="18" customHeight="1">
      <c r="A727" s="18">
        <v>724</v>
      </c>
      <c r="B727" s="18" t="s">
        <v>466</v>
      </c>
      <c r="C727" s="18" t="s">
        <v>1219</v>
      </c>
      <c r="D727" s="18" t="s">
        <v>432</v>
      </c>
      <c r="E727" s="18" t="s">
        <v>323</v>
      </c>
      <c r="F727" s="18">
        <v>10480</v>
      </c>
      <c r="G727" s="18" t="s">
        <v>657</v>
      </c>
      <c r="H727" s="18" t="s">
        <v>1110</v>
      </c>
      <c r="I727" s="18" t="s">
        <v>916</v>
      </c>
      <c r="J727" s="26">
        <v>12</v>
      </c>
      <c r="K727" s="18">
        <v>43083</v>
      </c>
      <c r="L727" s="49"/>
      <c r="M727" s="2">
        <v>44</v>
      </c>
    </row>
    <row r="728" spans="1:13" ht="18" customHeight="1">
      <c r="A728" s="18">
        <v>725</v>
      </c>
      <c r="B728" s="18" t="s">
        <v>467</v>
      </c>
      <c r="C728" s="18" t="s">
        <v>1219</v>
      </c>
      <c r="D728" s="18" t="s">
        <v>246</v>
      </c>
      <c r="E728" s="18" t="s">
        <v>145</v>
      </c>
      <c r="F728" s="18">
        <v>7045</v>
      </c>
      <c r="G728" s="18" t="s">
        <v>657</v>
      </c>
      <c r="H728" s="18" t="s">
        <v>1110</v>
      </c>
      <c r="I728" s="18" t="s">
        <v>916</v>
      </c>
      <c r="J728" s="26">
        <v>12</v>
      </c>
      <c r="K728" s="18">
        <v>63780.8</v>
      </c>
      <c r="L728" s="49"/>
      <c r="M728" s="2">
        <v>45</v>
      </c>
    </row>
    <row r="729" spans="1:13" ht="18" customHeight="1">
      <c r="A729" s="18">
        <v>726</v>
      </c>
      <c r="B729" s="18" t="s">
        <v>468</v>
      </c>
      <c r="C729" s="18" t="s">
        <v>1219</v>
      </c>
      <c r="D729" s="18" t="s">
        <v>246</v>
      </c>
      <c r="E729" s="18" t="s">
        <v>145</v>
      </c>
      <c r="F729" s="18">
        <v>7045</v>
      </c>
      <c r="G729" s="18" t="s">
        <v>657</v>
      </c>
      <c r="H729" s="18" t="s">
        <v>1110</v>
      </c>
      <c r="I729" s="18" t="s">
        <v>916</v>
      </c>
      <c r="J729" s="26">
        <v>12</v>
      </c>
      <c r="K729" s="18">
        <v>63559.2</v>
      </c>
      <c r="L729" s="49"/>
      <c r="M729" s="2">
        <v>46</v>
      </c>
    </row>
    <row r="730" spans="1:13" ht="18" customHeight="1">
      <c r="A730" s="18">
        <v>727</v>
      </c>
      <c r="B730" s="18" t="s">
        <v>469</v>
      </c>
      <c r="C730" s="18" t="s">
        <v>1219</v>
      </c>
      <c r="D730" s="18" t="s">
        <v>432</v>
      </c>
      <c r="E730" s="18" t="s">
        <v>323</v>
      </c>
      <c r="F730" s="18">
        <v>10480</v>
      </c>
      <c r="G730" s="18" t="s">
        <v>657</v>
      </c>
      <c r="H730" s="18" t="s">
        <v>1110</v>
      </c>
      <c r="I730" s="18" t="s">
        <v>916</v>
      </c>
      <c r="J730" s="26">
        <v>12</v>
      </c>
      <c r="K730" s="18">
        <v>64771.54</v>
      </c>
      <c r="L730" s="49"/>
      <c r="M730" s="2">
        <v>47</v>
      </c>
    </row>
    <row r="731" spans="1:13" ht="18" customHeight="1">
      <c r="A731" s="18">
        <v>728</v>
      </c>
      <c r="B731" s="18" t="s">
        <v>470</v>
      </c>
      <c r="C731" s="18" t="s">
        <v>1219</v>
      </c>
      <c r="D731" s="18" t="s">
        <v>246</v>
      </c>
      <c r="E731" s="18" t="s">
        <v>145</v>
      </c>
      <c r="F731" s="18">
        <v>7045</v>
      </c>
      <c r="G731" s="18" t="s">
        <v>657</v>
      </c>
      <c r="H731" s="18" t="s">
        <v>1110</v>
      </c>
      <c r="I731" s="18" t="s">
        <v>916</v>
      </c>
      <c r="J731" s="26">
        <v>12</v>
      </c>
      <c r="K731" s="18">
        <v>63826</v>
      </c>
      <c r="L731" s="49"/>
      <c r="M731" s="2">
        <v>48</v>
      </c>
    </row>
    <row r="732" spans="1:13" ht="18" customHeight="1">
      <c r="A732" s="18">
        <v>729</v>
      </c>
      <c r="B732" s="18" t="s">
        <v>471</v>
      </c>
      <c r="C732" s="18" t="s">
        <v>1219</v>
      </c>
      <c r="D732" s="18" t="s">
        <v>437</v>
      </c>
      <c r="E732" s="18" t="s">
        <v>323</v>
      </c>
      <c r="F732" s="18">
        <v>10480</v>
      </c>
      <c r="G732" s="18" t="s">
        <v>657</v>
      </c>
      <c r="H732" s="18" t="s">
        <v>1110</v>
      </c>
      <c r="I732" s="18" t="s">
        <v>916</v>
      </c>
      <c r="J732" s="26">
        <v>12</v>
      </c>
      <c r="K732" s="18">
        <v>64546.88</v>
      </c>
      <c r="L732" s="49"/>
      <c r="M732" s="2">
        <v>49</v>
      </c>
    </row>
    <row r="733" spans="1:13" ht="18" customHeight="1">
      <c r="A733" s="18">
        <v>730</v>
      </c>
      <c r="B733" s="18" t="s">
        <v>472</v>
      </c>
      <c r="C733" s="18" t="s">
        <v>1219</v>
      </c>
      <c r="D733" s="18" t="s">
        <v>437</v>
      </c>
      <c r="E733" s="18" t="s">
        <v>323</v>
      </c>
      <c r="F733" s="18">
        <v>10480</v>
      </c>
      <c r="G733" s="18" t="s">
        <v>657</v>
      </c>
      <c r="H733" s="18" t="s">
        <v>1110</v>
      </c>
      <c r="I733" s="18" t="s">
        <v>916</v>
      </c>
      <c r="J733" s="26">
        <v>12</v>
      </c>
      <c r="K733" s="18">
        <v>64512.3</v>
      </c>
      <c r="L733" s="49"/>
      <c r="M733" s="2">
        <v>50</v>
      </c>
    </row>
    <row r="734" spans="1:13" ht="18" customHeight="1">
      <c r="A734" s="18">
        <v>731</v>
      </c>
      <c r="B734" s="18" t="s">
        <v>512</v>
      </c>
      <c r="C734" s="18" t="s">
        <v>513</v>
      </c>
      <c r="D734" s="18" t="s">
        <v>514</v>
      </c>
      <c r="E734" s="18" t="s">
        <v>515</v>
      </c>
      <c r="F734" s="18">
        <v>7045</v>
      </c>
      <c r="G734" s="18" t="s">
        <v>657</v>
      </c>
      <c r="H734" s="18"/>
      <c r="I734" s="18" t="s">
        <v>516</v>
      </c>
      <c r="J734" s="26">
        <v>12</v>
      </c>
      <c r="K734" s="18">
        <v>32547</v>
      </c>
      <c r="L734" s="49" t="s">
        <v>733</v>
      </c>
      <c r="M734" s="2">
        <v>1</v>
      </c>
    </row>
    <row r="735" spans="1:13" ht="18" customHeight="1">
      <c r="A735" s="18">
        <v>732</v>
      </c>
      <c r="B735" s="18" t="s">
        <v>705</v>
      </c>
      <c r="C735" s="18" t="s">
        <v>1219</v>
      </c>
      <c r="D735" s="18" t="s">
        <v>514</v>
      </c>
      <c r="E735" s="18" t="s">
        <v>515</v>
      </c>
      <c r="F735" s="18">
        <v>7045</v>
      </c>
      <c r="G735" s="18" t="s">
        <v>657</v>
      </c>
      <c r="H735" s="18"/>
      <c r="I735" s="18" t="s">
        <v>516</v>
      </c>
      <c r="J735" s="26">
        <v>12</v>
      </c>
      <c r="K735" s="18">
        <v>36855</v>
      </c>
      <c r="L735" s="49"/>
      <c r="M735" s="2">
        <v>2</v>
      </c>
    </row>
    <row r="736" spans="1:13" ht="18" customHeight="1">
      <c r="A736" s="18">
        <v>733</v>
      </c>
      <c r="B736" s="18" t="s">
        <v>706</v>
      </c>
      <c r="C736" s="18" t="s">
        <v>1219</v>
      </c>
      <c r="D736" s="18" t="s">
        <v>517</v>
      </c>
      <c r="E736" s="18" t="s">
        <v>323</v>
      </c>
      <c r="F736" s="18">
        <v>8530</v>
      </c>
      <c r="G736" s="18" t="s">
        <v>518</v>
      </c>
      <c r="H736" s="18"/>
      <c r="I736" s="18" t="s">
        <v>519</v>
      </c>
      <c r="J736" s="26">
        <v>12</v>
      </c>
      <c r="K736" s="18">
        <v>81403</v>
      </c>
      <c r="L736" s="49"/>
      <c r="M736" s="2">
        <v>3</v>
      </c>
    </row>
    <row r="737" spans="1:13" ht="18" customHeight="1">
      <c r="A737" s="18">
        <v>734</v>
      </c>
      <c r="B737" s="18" t="s">
        <v>708</v>
      </c>
      <c r="C737" s="18" t="s">
        <v>1219</v>
      </c>
      <c r="D737" s="18" t="s">
        <v>707</v>
      </c>
      <c r="E737" s="18" t="s">
        <v>323</v>
      </c>
      <c r="F737" s="18">
        <v>8530</v>
      </c>
      <c r="G737" s="18" t="s">
        <v>518</v>
      </c>
      <c r="H737" s="18"/>
      <c r="I737" s="18" t="s">
        <v>519</v>
      </c>
      <c r="J737" s="26">
        <v>12</v>
      </c>
      <c r="K737" s="18">
        <v>81463</v>
      </c>
      <c r="L737" s="49"/>
      <c r="M737" s="2">
        <v>4</v>
      </c>
    </row>
    <row r="738" spans="1:13" ht="18" customHeight="1">
      <c r="A738" s="18">
        <v>735</v>
      </c>
      <c r="B738" s="18" t="s">
        <v>709</v>
      </c>
      <c r="C738" s="18" t="s">
        <v>1219</v>
      </c>
      <c r="D738" s="18" t="s">
        <v>707</v>
      </c>
      <c r="E738" s="18" t="s">
        <v>323</v>
      </c>
      <c r="F738" s="18">
        <v>8530</v>
      </c>
      <c r="G738" s="18" t="s">
        <v>518</v>
      </c>
      <c r="H738" s="18"/>
      <c r="I738" s="18" t="s">
        <v>519</v>
      </c>
      <c r="J738" s="26">
        <v>12</v>
      </c>
      <c r="K738" s="18">
        <v>81164</v>
      </c>
      <c r="L738" s="49"/>
      <c r="M738" s="2">
        <v>5</v>
      </c>
    </row>
    <row r="739" spans="1:13" ht="18" customHeight="1">
      <c r="A739" s="18">
        <v>736</v>
      </c>
      <c r="B739" s="18" t="s">
        <v>710</v>
      </c>
      <c r="C739" s="18" t="s">
        <v>1219</v>
      </c>
      <c r="D739" s="18" t="s">
        <v>707</v>
      </c>
      <c r="E739" s="18" t="s">
        <v>323</v>
      </c>
      <c r="F739" s="18">
        <v>8530</v>
      </c>
      <c r="G739" s="18" t="s">
        <v>518</v>
      </c>
      <c r="H739" s="18"/>
      <c r="I739" s="18" t="s">
        <v>519</v>
      </c>
      <c r="J739" s="26">
        <v>12</v>
      </c>
      <c r="K739" s="18">
        <v>81308</v>
      </c>
      <c r="L739" s="49"/>
      <c r="M739" s="2">
        <v>6</v>
      </c>
    </row>
    <row r="740" spans="1:13" ht="18" customHeight="1">
      <c r="A740" s="18">
        <v>737</v>
      </c>
      <c r="B740" s="18" t="s">
        <v>711</v>
      </c>
      <c r="C740" s="18" t="s">
        <v>1219</v>
      </c>
      <c r="D740" s="18" t="s">
        <v>707</v>
      </c>
      <c r="E740" s="18" t="s">
        <v>323</v>
      </c>
      <c r="F740" s="18">
        <v>8530</v>
      </c>
      <c r="G740" s="18" t="s">
        <v>518</v>
      </c>
      <c r="H740" s="18"/>
      <c r="I740" s="18" t="s">
        <v>519</v>
      </c>
      <c r="J740" s="26">
        <v>12</v>
      </c>
      <c r="K740" s="18">
        <v>75178</v>
      </c>
      <c r="L740" s="49"/>
      <c r="M740" s="2">
        <v>7</v>
      </c>
    </row>
    <row r="741" spans="1:13" ht="18" customHeight="1">
      <c r="A741" s="18">
        <v>738</v>
      </c>
      <c r="B741" s="18" t="s">
        <v>712</v>
      </c>
      <c r="C741" s="18" t="s">
        <v>1219</v>
      </c>
      <c r="D741" s="18" t="s">
        <v>707</v>
      </c>
      <c r="E741" s="18" t="s">
        <v>323</v>
      </c>
      <c r="F741" s="18">
        <v>8530</v>
      </c>
      <c r="G741" s="18" t="s">
        <v>518</v>
      </c>
      <c r="H741" s="18"/>
      <c r="I741" s="18" t="s">
        <v>519</v>
      </c>
      <c r="J741" s="26">
        <v>12</v>
      </c>
      <c r="K741" s="18">
        <v>80852</v>
      </c>
      <c r="L741" s="49"/>
      <c r="M741" s="2">
        <v>8</v>
      </c>
    </row>
    <row r="742" spans="1:13" ht="18" customHeight="1">
      <c r="A742" s="18">
        <v>739</v>
      </c>
      <c r="B742" s="18" t="s">
        <v>520</v>
      </c>
      <c r="C742" s="18" t="s">
        <v>521</v>
      </c>
      <c r="D742" s="18" t="s">
        <v>522</v>
      </c>
      <c r="E742" s="18" t="s">
        <v>523</v>
      </c>
      <c r="F742" s="18">
        <v>8520</v>
      </c>
      <c r="G742" s="18" t="s">
        <v>657</v>
      </c>
      <c r="H742" s="18"/>
      <c r="I742" s="18" t="s">
        <v>524</v>
      </c>
      <c r="J742" s="26">
        <v>5</v>
      </c>
      <c r="K742" s="18">
        <v>31581</v>
      </c>
      <c r="L742" s="49"/>
      <c r="M742" s="2">
        <v>9</v>
      </c>
    </row>
    <row r="743" spans="1:13" ht="18" customHeight="1">
      <c r="A743" s="18">
        <v>740</v>
      </c>
      <c r="B743" s="18" t="s">
        <v>525</v>
      </c>
      <c r="C743" s="18" t="s">
        <v>1219</v>
      </c>
      <c r="D743" s="18" t="s">
        <v>526</v>
      </c>
      <c r="E743" s="18" t="s">
        <v>523</v>
      </c>
      <c r="F743" s="18">
        <v>8520</v>
      </c>
      <c r="G743" s="18" t="s">
        <v>657</v>
      </c>
      <c r="H743" s="18"/>
      <c r="I743" s="18" t="s">
        <v>524</v>
      </c>
      <c r="J743" s="26">
        <v>5</v>
      </c>
      <c r="K743" s="18">
        <v>33529</v>
      </c>
      <c r="L743" s="49"/>
      <c r="M743" s="2">
        <v>10</v>
      </c>
    </row>
    <row r="744" spans="1:13" ht="18" customHeight="1">
      <c r="A744" s="18">
        <v>741</v>
      </c>
      <c r="B744" s="18" t="s">
        <v>527</v>
      </c>
      <c r="C744" s="18" t="s">
        <v>1219</v>
      </c>
      <c r="D744" s="18" t="s">
        <v>526</v>
      </c>
      <c r="E744" s="18" t="s">
        <v>523</v>
      </c>
      <c r="F744" s="18">
        <v>8520</v>
      </c>
      <c r="G744" s="18" t="s">
        <v>657</v>
      </c>
      <c r="H744" s="18"/>
      <c r="I744" s="18" t="s">
        <v>524</v>
      </c>
      <c r="J744" s="26">
        <v>5</v>
      </c>
      <c r="K744" s="18">
        <v>32194</v>
      </c>
      <c r="L744" s="49"/>
      <c r="M744" s="2">
        <v>11</v>
      </c>
    </row>
    <row r="745" spans="1:13" ht="18" customHeight="1">
      <c r="A745" s="18">
        <v>742</v>
      </c>
      <c r="B745" s="18" t="s">
        <v>528</v>
      </c>
      <c r="C745" s="18" t="s">
        <v>513</v>
      </c>
      <c r="D745" s="18" t="s">
        <v>529</v>
      </c>
      <c r="E745" s="18" t="s">
        <v>523</v>
      </c>
      <c r="F745" s="18">
        <v>8520</v>
      </c>
      <c r="G745" s="18" t="s">
        <v>657</v>
      </c>
      <c r="H745" s="18"/>
      <c r="I745" s="18" t="s">
        <v>524</v>
      </c>
      <c r="J745" s="26">
        <v>5</v>
      </c>
      <c r="K745" s="18">
        <v>31839</v>
      </c>
      <c r="L745" s="49"/>
      <c r="M745" s="2">
        <v>12</v>
      </c>
    </row>
    <row r="746" spans="1:13" ht="18" customHeight="1">
      <c r="A746" s="18">
        <v>743</v>
      </c>
      <c r="B746" s="18" t="s">
        <v>530</v>
      </c>
      <c r="C746" s="18" t="s">
        <v>1219</v>
      </c>
      <c r="D746" s="18" t="s">
        <v>529</v>
      </c>
      <c r="E746" s="18" t="s">
        <v>523</v>
      </c>
      <c r="F746" s="18">
        <v>8190</v>
      </c>
      <c r="G746" s="18" t="s">
        <v>657</v>
      </c>
      <c r="H746" s="18"/>
      <c r="I746" s="18" t="s">
        <v>524</v>
      </c>
      <c r="J746" s="26">
        <v>5</v>
      </c>
      <c r="K746" s="18">
        <v>34635</v>
      </c>
      <c r="L746" s="49"/>
      <c r="M746" s="2">
        <v>13</v>
      </c>
    </row>
    <row r="747" spans="1:13" ht="18" customHeight="1">
      <c r="A747" s="18">
        <v>744</v>
      </c>
      <c r="B747" s="18" t="s">
        <v>531</v>
      </c>
      <c r="C747" s="18" t="s">
        <v>1219</v>
      </c>
      <c r="D747" s="18" t="s">
        <v>529</v>
      </c>
      <c r="E747" s="18" t="s">
        <v>523</v>
      </c>
      <c r="F747" s="18">
        <v>8190</v>
      </c>
      <c r="G747" s="18" t="s">
        <v>657</v>
      </c>
      <c r="H747" s="18"/>
      <c r="I747" s="18" t="s">
        <v>524</v>
      </c>
      <c r="J747" s="26">
        <v>5</v>
      </c>
      <c r="K747" s="18">
        <v>35157</v>
      </c>
      <c r="L747" s="49"/>
      <c r="M747" s="2">
        <v>14</v>
      </c>
    </row>
    <row r="748" spans="1:13" ht="18" customHeight="1">
      <c r="A748" s="18">
        <v>745</v>
      </c>
      <c r="B748" s="18" t="s">
        <v>532</v>
      </c>
      <c r="C748" s="18" t="s">
        <v>513</v>
      </c>
      <c r="D748" s="18" t="s">
        <v>529</v>
      </c>
      <c r="E748" s="18" t="s">
        <v>523</v>
      </c>
      <c r="F748" s="18">
        <v>8190</v>
      </c>
      <c r="G748" s="18" t="s">
        <v>657</v>
      </c>
      <c r="H748" s="18"/>
      <c r="I748" s="18" t="s">
        <v>524</v>
      </c>
      <c r="J748" s="26">
        <v>5</v>
      </c>
      <c r="K748" s="18">
        <v>34224</v>
      </c>
      <c r="L748" s="49"/>
      <c r="M748" s="2">
        <v>15</v>
      </c>
    </row>
    <row r="749" spans="1:13" ht="18" customHeight="1">
      <c r="A749" s="18">
        <v>746</v>
      </c>
      <c r="B749" s="18" t="s">
        <v>533</v>
      </c>
      <c r="C749" s="18" t="s">
        <v>1219</v>
      </c>
      <c r="D749" s="18" t="s">
        <v>529</v>
      </c>
      <c r="E749" s="18" t="s">
        <v>523</v>
      </c>
      <c r="F749" s="18">
        <v>8190</v>
      </c>
      <c r="G749" s="18" t="s">
        <v>657</v>
      </c>
      <c r="H749" s="18"/>
      <c r="I749" s="18" t="s">
        <v>524</v>
      </c>
      <c r="J749" s="26">
        <v>5</v>
      </c>
      <c r="K749" s="18">
        <v>35070</v>
      </c>
      <c r="L749" s="49"/>
      <c r="M749" s="2">
        <v>16</v>
      </c>
    </row>
    <row r="750" spans="1:13" ht="18" customHeight="1">
      <c r="A750" s="18">
        <v>747</v>
      </c>
      <c r="B750" s="18" t="s">
        <v>534</v>
      </c>
      <c r="C750" s="18" t="s">
        <v>513</v>
      </c>
      <c r="D750" s="18" t="s">
        <v>529</v>
      </c>
      <c r="E750" s="18" t="s">
        <v>523</v>
      </c>
      <c r="F750" s="18">
        <v>8190</v>
      </c>
      <c r="G750" s="18" t="s">
        <v>657</v>
      </c>
      <c r="H750" s="18"/>
      <c r="I750" s="18" t="s">
        <v>524</v>
      </c>
      <c r="J750" s="26">
        <v>5</v>
      </c>
      <c r="K750" s="18">
        <v>35105</v>
      </c>
      <c r="L750" s="49"/>
      <c r="M750" s="2">
        <v>17</v>
      </c>
    </row>
    <row r="751" spans="1:13" ht="18" customHeight="1">
      <c r="A751" s="18">
        <v>748</v>
      </c>
      <c r="B751" s="18" t="s">
        <v>535</v>
      </c>
      <c r="C751" s="18" t="s">
        <v>513</v>
      </c>
      <c r="D751" s="18" t="s">
        <v>529</v>
      </c>
      <c r="E751" s="18" t="s">
        <v>523</v>
      </c>
      <c r="F751" s="18">
        <v>8190</v>
      </c>
      <c r="G751" s="18" t="s">
        <v>657</v>
      </c>
      <c r="H751" s="18"/>
      <c r="I751" s="18" t="s">
        <v>524</v>
      </c>
      <c r="J751" s="26">
        <v>5</v>
      </c>
      <c r="K751" s="18">
        <v>35122</v>
      </c>
      <c r="L751" s="49"/>
      <c r="M751" s="2">
        <v>18</v>
      </c>
    </row>
  </sheetData>
  <mergeCells count="13">
    <mergeCell ref="A1:B1"/>
    <mergeCell ref="A2:K2"/>
    <mergeCell ref="L4:L258"/>
    <mergeCell ref="L684:L733"/>
    <mergeCell ref="L734:L751"/>
    <mergeCell ref="L462:L483"/>
    <mergeCell ref="L259:L452"/>
    <mergeCell ref="L453:L461"/>
    <mergeCell ref="L484:L516"/>
    <mergeCell ref="L517:L542"/>
    <mergeCell ref="L543:L598"/>
    <mergeCell ref="L599:L618"/>
    <mergeCell ref="L619:L68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1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5.50390625" style="2" customWidth="1"/>
    <col min="2" max="2" width="12.00390625" style="2" customWidth="1"/>
    <col min="3" max="3" width="6.875" style="2" customWidth="1"/>
    <col min="4" max="4" width="13.50390625" style="2" customWidth="1"/>
    <col min="5" max="5" width="23.75390625" style="2" customWidth="1"/>
    <col min="6" max="6" width="10.875" style="2" customWidth="1"/>
    <col min="7" max="7" width="12.375" style="2" customWidth="1"/>
    <col min="8" max="8" width="9.875" style="2" customWidth="1"/>
    <col min="9" max="9" width="10.875" style="2" customWidth="1"/>
    <col min="10" max="10" width="10.00390625" style="2" customWidth="1"/>
    <col min="11" max="11" width="12.00390625" style="2" customWidth="1"/>
    <col min="12" max="16384" width="9.00390625" style="2" customWidth="1"/>
  </cols>
  <sheetData>
    <row r="1" spans="1:2" ht="20.25">
      <c r="A1" s="46" t="s">
        <v>801</v>
      </c>
      <c r="B1" s="46"/>
    </row>
    <row r="2" spans="1:11" ht="45" customHeight="1">
      <c r="A2" s="50" t="s">
        <v>1444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3" customHeight="1">
      <c r="A3" s="4" t="s">
        <v>869</v>
      </c>
      <c r="B3" s="4" t="s">
        <v>870</v>
      </c>
      <c r="C3" s="4" t="s">
        <v>871</v>
      </c>
      <c r="D3" s="4" t="s">
        <v>872</v>
      </c>
      <c r="E3" s="4" t="s">
        <v>873</v>
      </c>
      <c r="F3" s="4" t="s">
        <v>874</v>
      </c>
      <c r="G3" s="4" t="s">
        <v>875</v>
      </c>
      <c r="H3" s="4" t="s">
        <v>876</v>
      </c>
      <c r="I3" s="4" t="s">
        <v>877</v>
      </c>
      <c r="J3" s="4" t="s">
        <v>878</v>
      </c>
      <c r="K3" s="4" t="s">
        <v>879</v>
      </c>
    </row>
    <row r="4" spans="1:13" ht="18" customHeight="1">
      <c r="A4" s="15">
        <v>1</v>
      </c>
      <c r="B4" s="24" t="s">
        <v>806</v>
      </c>
      <c r="C4" s="17" t="s">
        <v>953</v>
      </c>
      <c r="D4" s="22" t="str">
        <f>VLOOKUP(B4:B23,'[2]车辆基本资料'!$B$5:$F$25,5,0)</f>
        <v>2014.11.09</v>
      </c>
      <c r="E4" s="16" t="s">
        <v>21</v>
      </c>
      <c r="F4" s="16">
        <v>11.98</v>
      </c>
      <c r="G4" s="6">
        <v>1.3</v>
      </c>
      <c r="H4" s="18" t="s">
        <v>773</v>
      </c>
      <c r="I4" s="20"/>
      <c r="J4" s="17" t="s">
        <v>882</v>
      </c>
      <c r="K4" s="18">
        <f>VLOOKUP(B4:B149,'[1]Sheet1'!$A:$B,2,0)</f>
        <v>78505.5</v>
      </c>
      <c r="L4" s="49" t="s">
        <v>868</v>
      </c>
      <c r="M4" s="2">
        <v>1</v>
      </c>
    </row>
    <row r="5" spans="1:13" ht="18" customHeight="1">
      <c r="A5" s="15">
        <v>2</v>
      </c>
      <c r="B5" s="24" t="s">
        <v>954</v>
      </c>
      <c r="C5" s="17" t="s">
        <v>953</v>
      </c>
      <c r="D5" s="22" t="str">
        <f>VLOOKUP(B5:B24,'[2]车辆基本资料'!$B$5:$F$25,5,0)</f>
        <v>2014.11.09</v>
      </c>
      <c r="E5" s="16" t="s">
        <v>21</v>
      </c>
      <c r="F5" s="16">
        <v>11.98</v>
      </c>
      <c r="G5" s="6">
        <v>1.3</v>
      </c>
      <c r="H5" s="18" t="s">
        <v>773</v>
      </c>
      <c r="I5" s="20"/>
      <c r="J5" s="17" t="s">
        <v>882</v>
      </c>
      <c r="K5" s="18">
        <f>VLOOKUP(B5:B149,'[1]Sheet1'!$A:$B,2,0)</f>
        <v>82445.7</v>
      </c>
      <c r="L5" s="49"/>
      <c r="M5" s="2">
        <v>2</v>
      </c>
    </row>
    <row r="6" spans="1:13" ht="18" customHeight="1">
      <c r="A6" s="15">
        <v>3</v>
      </c>
      <c r="B6" s="24" t="s">
        <v>803</v>
      </c>
      <c r="C6" s="17" t="s">
        <v>953</v>
      </c>
      <c r="D6" s="22" t="str">
        <f>VLOOKUP(B6:B25,'[2]车辆基本资料'!$B$5:$F$25,5,0)</f>
        <v>2014.11.09</v>
      </c>
      <c r="E6" s="16" t="s">
        <v>22</v>
      </c>
      <c r="F6" s="16">
        <v>11.98</v>
      </c>
      <c r="G6" s="6">
        <v>1.3</v>
      </c>
      <c r="H6" s="18" t="s">
        <v>773</v>
      </c>
      <c r="I6" s="20"/>
      <c r="J6" s="17" t="s">
        <v>1241</v>
      </c>
      <c r="K6" s="18">
        <f>VLOOKUP(B6:B149,'[1]Sheet1'!$A:$B,2,0)</f>
        <v>53640.45</v>
      </c>
      <c r="L6" s="49"/>
      <c r="M6" s="2">
        <v>3</v>
      </c>
    </row>
    <row r="7" spans="1:13" ht="18" customHeight="1">
      <c r="A7" s="15">
        <v>4</v>
      </c>
      <c r="B7" s="24" t="s">
        <v>804</v>
      </c>
      <c r="C7" s="17" t="s">
        <v>953</v>
      </c>
      <c r="D7" s="22" t="str">
        <f>VLOOKUP(B7:B26,'[2]车辆基本资料'!$B$5:$F$25,5,0)</f>
        <v>2014.11.09</v>
      </c>
      <c r="E7" s="16" t="s">
        <v>21</v>
      </c>
      <c r="F7" s="16">
        <v>11.98</v>
      </c>
      <c r="G7" s="6">
        <v>1.3</v>
      </c>
      <c r="H7" s="18" t="s">
        <v>773</v>
      </c>
      <c r="I7" s="20"/>
      <c r="J7" s="17" t="s">
        <v>882</v>
      </c>
      <c r="K7" s="18">
        <f>VLOOKUP(B7:B149,'[1]Sheet1'!$A:$B,2,0)</f>
        <v>78037.85</v>
      </c>
      <c r="L7" s="49"/>
      <c r="M7" s="2">
        <v>4</v>
      </c>
    </row>
    <row r="8" spans="1:13" ht="18" customHeight="1">
      <c r="A8" s="15">
        <v>5</v>
      </c>
      <c r="B8" s="24" t="s">
        <v>818</v>
      </c>
      <c r="C8" s="17" t="s">
        <v>953</v>
      </c>
      <c r="D8" s="22" t="str">
        <f>VLOOKUP(B8:B27,'[2]车辆基本资料'!$B$5:$F$25,5,0)</f>
        <v>2014.11.09</v>
      </c>
      <c r="E8" s="16" t="s">
        <v>23</v>
      </c>
      <c r="F8" s="16">
        <v>11.98</v>
      </c>
      <c r="G8" s="6">
        <v>1.3</v>
      </c>
      <c r="H8" s="18" t="s">
        <v>773</v>
      </c>
      <c r="I8" s="20"/>
      <c r="J8" s="17" t="s">
        <v>1226</v>
      </c>
      <c r="K8" s="18">
        <f>VLOOKUP(B8:B149,'[1]Sheet1'!$A:$B,2,0)</f>
        <v>72266.85</v>
      </c>
      <c r="L8" s="49"/>
      <c r="M8" s="2">
        <v>5</v>
      </c>
    </row>
    <row r="9" spans="1:13" ht="18" customHeight="1">
      <c r="A9" s="15">
        <v>6</v>
      </c>
      <c r="B9" s="24" t="s">
        <v>815</v>
      </c>
      <c r="C9" s="17" t="s">
        <v>953</v>
      </c>
      <c r="D9" s="22" t="str">
        <f>VLOOKUP(B9:B28,'[2]车辆基本资料'!$B$5:$F$25,5,0)</f>
        <v>2014.11.09</v>
      </c>
      <c r="E9" s="16" t="s">
        <v>24</v>
      </c>
      <c r="F9" s="16">
        <v>11.98</v>
      </c>
      <c r="G9" s="6">
        <v>1.3</v>
      </c>
      <c r="H9" s="18" t="s">
        <v>773</v>
      </c>
      <c r="I9" s="20"/>
      <c r="J9" s="17" t="s">
        <v>1234</v>
      </c>
      <c r="K9" s="18">
        <f>VLOOKUP(B9:B149,'[1]Sheet1'!$A:$B,2,0)</f>
        <v>56834.4</v>
      </c>
      <c r="L9" s="49"/>
      <c r="M9" s="2">
        <v>6</v>
      </c>
    </row>
    <row r="10" spans="1:13" ht="18" customHeight="1">
      <c r="A10" s="15">
        <v>7</v>
      </c>
      <c r="B10" s="24" t="s">
        <v>813</v>
      </c>
      <c r="C10" s="17" t="s">
        <v>953</v>
      </c>
      <c r="D10" s="22" t="str">
        <f>VLOOKUP(B10:B29,'[2]车辆基本资料'!$B$5:$F$25,5,0)</f>
        <v>2014.11.09</v>
      </c>
      <c r="E10" s="16" t="s">
        <v>21</v>
      </c>
      <c r="F10" s="16">
        <v>11.98</v>
      </c>
      <c r="G10" s="6">
        <v>1.3</v>
      </c>
      <c r="H10" s="18" t="s">
        <v>773</v>
      </c>
      <c r="I10" s="20"/>
      <c r="J10" s="17" t="s">
        <v>882</v>
      </c>
      <c r="K10" s="18">
        <f>VLOOKUP(B10:B149,'[1]Sheet1'!$A:$B,2,0)</f>
        <v>83898.4</v>
      </c>
      <c r="L10" s="49"/>
      <c r="M10" s="2">
        <v>7</v>
      </c>
    </row>
    <row r="11" spans="1:13" ht="18" customHeight="1">
      <c r="A11" s="15">
        <v>8</v>
      </c>
      <c r="B11" s="24" t="s">
        <v>805</v>
      </c>
      <c r="C11" s="17" t="s">
        <v>953</v>
      </c>
      <c r="D11" s="22" t="str">
        <f>VLOOKUP(B11:B30,'[2]车辆基本资料'!$B$5:$F$25,5,0)</f>
        <v>2014.11.09</v>
      </c>
      <c r="E11" s="16" t="s">
        <v>21</v>
      </c>
      <c r="F11" s="16">
        <v>11.98</v>
      </c>
      <c r="G11" s="6">
        <v>1.3</v>
      </c>
      <c r="H11" s="18" t="s">
        <v>773</v>
      </c>
      <c r="I11" s="20"/>
      <c r="J11" s="17" t="s">
        <v>882</v>
      </c>
      <c r="K11" s="18">
        <f>VLOOKUP(B11:B149,'[1]Sheet1'!$A:$B,2,0)</f>
        <v>82883.5</v>
      </c>
      <c r="L11" s="49"/>
      <c r="M11" s="2">
        <v>8</v>
      </c>
    </row>
    <row r="12" spans="1:13" ht="18" customHeight="1">
      <c r="A12" s="15">
        <v>9</v>
      </c>
      <c r="B12" s="24" t="s">
        <v>814</v>
      </c>
      <c r="C12" s="17" t="s">
        <v>953</v>
      </c>
      <c r="D12" s="22" t="str">
        <f>VLOOKUP(B12:B31,'[2]车辆基本资料'!$B$5:$F$25,5,0)</f>
        <v>2014.11.09</v>
      </c>
      <c r="E12" s="16" t="s">
        <v>23</v>
      </c>
      <c r="F12" s="16">
        <v>11.98</v>
      </c>
      <c r="G12" s="6">
        <v>1.3</v>
      </c>
      <c r="H12" s="18" t="s">
        <v>773</v>
      </c>
      <c r="I12" s="20"/>
      <c r="J12" s="17" t="s">
        <v>1226</v>
      </c>
      <c r="K12" s="18">
        <f>VLOOKUP(B12:B149,'[1]Sheet1'!$A:$B,2,0)</f>
        <v>79211.95</v>
      </c>
      <c r="L12" s="49"/>
      <c r="M12" s="2">
        <v>9</v>
      </c>
    </row>
    <row r="13" spans="1:13" ht="18" customHeight="1">
      <c r="A13" s="15">
        <v>10</v>
      </c>
      <c r="B13" s="24" t="s">
        <v>802</v>
      </c>
      <c r="C13" s="17" t="s">
        <v>953</v>
      </c>
      <c r="D13" s="22" t="str">
        <f>VLOOKUP(B13:B32,'[2]车辆基本资料'!$B$5:$F$25,5,0)</f>
        <v>2014.11.09</v>
      </c>
      <c r="E13" s="16" t="s">
        <v>21</v>
      </c>
      <c r="F13" s="16">
        <v>11.98</v>
      </c>
      <c r="G13" s="6">
        <v>1.3</v>
      </c>
      <c r="H13" s="18" t="s">
        <v>773</v>
      </c>
      <c r="I13" s="20"/>
      <c r="J13" s="17" t="s">
        <v>882</v>
      </c>
      <c r="K13" s="18">
        <f>VLOOKUP(B13:B149,'[1]Sheet1'!$A:$B,2,0)</f>
        <v>81968.1</v>
      </c>
      <c r="L13" s="49"/>
      <c r="M13" s="2">
        <v>10</v>
      </c>
    </row>
    <row r="14" spans="1:13" ht="18" customHeight="1">
      <c r="A14" s="15">
        <v>11</v>
      </c>
      <c r="B14" s="24" t="s">
        <v>819</v>
      </c>
      <c r="C14" s="17" t="s">
        <v>953</v>
      </c>
      <c r="D14" s="22" t="str">
        <f>VLOOKUP(B14:B33,'[2]车辆基本资料'!$B$5:$F$25,5,0)</f>
        <v>2014.11.09</v>
      </c>
      <c r="E14" s="16" t="s">
        <v>21</v>
      </c>
      <c r="F14" s="16">
        <v>11.98</v>
      </c>
      <c r="G14" s="6">
        <v>1.3</v>
      </c>
      <c r="H14" s="18" t="s">
        <v>773</v>
      </c>
      <c r="I14" s="20"/>
      <c r="J14" s="17" t="s">
        <v>882</v>
      </c>
      <c r="K14" s="18">
        <f>VLOOKUP(B14:B149,'[1]Sheet1'!$A:$B,2,0)</f>
        <v>81500.45</v>
      </c>
      <c r="L14" s="49"/>
      <c r="M14" s="2">
        <v>11</v>
      </c>
    </row>
    <row r="15" spans="1:13" ht="18" customHeight="1">
      <c r="A15" s="15">
        <v>12</v>
      </c>
      <c r="B15" s="24" t="s">
        <v>809</v>
      </c>
      <c r="C15" s="17" t="s">
        <v>953</v>
      </c>
      <c r="D15" s="22" t="str">
        <f>VLOOKUP(B15:B34,'[2]车辆基本资料'!$B$5:$F$25,5,0)</f>
        <v>2014.11.09</v>
      </c>
      <c r="E15" s="16" t="s">
        <v>21</v>
      </c>
      <c r="F15" s="16">
        <v>11.98</v>
      </c>
      <c r="G15" s="6">
        <v>1.3</v>
      </c>
      <c r="H15" s="18" t="s">
        <v>773</v>
      </c>
      <c r="I15" s="20"/>
      <c r="J15" s="17" t="s">
        <v>882</v>
      </c>
      <c r="K15" s="18">
        <f>VLOOKUP(B15:B149,'[1]Sheet1'!$A:$B,2,0)</f>
        <v>76843.85</v>
      </c>
      <c r="L15" s="49"/>
      <c r="M15" s="2">
        <v>12</v>
      </c>
    </row>
    <row r="16" spans="1:13" ht="18" customHeight="1">
      <c r="A16" s="15">
        <v>13</v>
      </c>
      <c r="B16" s="24" t="s">
        <v>820</v>
      </c>
      <c r="C16" s="17" t="s">
        <v>953</v>
      </c>
      <c r="D16" s="22" t="str">
        <f>VLOOKUP(B16:B35,'[2]车辆基本资料'!$B$5:$F$25,5,0)</f>
        <v>2014.11.09</v>
      </c>
      <c r="E16" s="16" t="s">
        <v>21</v>
      </c>
      <c r="F16" s="16">
        <v>11.98</v>
      </c>
      <c r="G16" s="6">
        <v>1.3</v>
      </c>
      <c r="H16" s="18" t="s">
        <v>773</v>
      </c>
      <c r="I16" s="20"/>
      <c r="J16" s="17" t="s">
        <v>882</v>
      </c>
      <c r="K16" s="18">
        <f>VLOOKUP(B16:B149,'[1]Sheet1'!$A:$B,2,0)</f>
        <v>78734.35</v>
      </c>
      <c r="L16" s="49"/>
      <c r="M16" s="2">
        <v>13</v>
      </c>
    </row>
    <row r="17" spans="1:13" ht="18" customHeight="1">
      <c r="A17" s="15">
        <v>14</v>
      </c>
      <c r="B17" s="24" t="s">
        <v>811</v>
      </c>
      <c r="C17" s="17" t="s">
        <v>953</v>
      </c>
      <c r="D17" s="22" t="str">
        <f>VLOOKUP(B17:B36,'[2]车辆基本资料'!$B$5:$F$25,5,0)</f>
        <v>2014.11.09</v>
      </c>
      <c r="E17" s="16" t="s">
        <v>25</v>
      </c>
      <c r="F17" s="16">
        <v>11.98</v>
      </c>
      <c r="G17" s="6">
        <v>1.3</v>
      </c>
      <c r="H17" s="18" t="s">
        <v>773</v>
      </c>
      <c r="I17" s="20"/>
      <c r="J17" s="17" t="s">
        <v>6</v>
      </c>
      <c r="K17" s="18">
        <f>VLOOKUP(B17:B149,'[1]Sheet1'!$A:$B,2,0)</f>
        <v>84157.1</v>
      </c>
      <c r="L17" s="49"/>
      <c r="M17" s="2">
        <v>14</v>
      </c>
    </row>
    <row r="18" spans="1:13" ht="18" customHeight="1">
      <c r="A18" s="15">
        <v>15</v>
      </c>
      <c r="B18" s="18" t="s">
        <v>808</v>
      </c>
      <c r="C18" s="17" t="s">
        <v>953</v>
      </c>
      <c r="D18" s="22" t="str">
        <f>VLOOKUP(B18:B37,'[2]车辆基本资料'!$B$5:$F$25,5,0)</f>
        <v>2014.11.09</v>
      </c>
      <c r="E18" s="16" t="s">
        <v>21</v>
      </c>
      <c r="F18" s="16">
        <v>11.98</v>
      </c>
      <c r="G18" s="6">
        <v>1.3</v>
      </c>
      <c r="H18" s="18" t="s">
        <v>773</v>
      </c>
      <c r="I18" s="20"/>
      <c r="J18" s="17" t="s">
        <v>882</v>
      </c>
      <c r="K18" s="18">
        <f>VLOOKUP(B18:B149,'[1]Sheet1'!$A:$B,2,0)</f>
        <v>80276.6</v>
      </c>
      <c r="L18" s="49"/>
      <c r="M18" s="2">
        <v>15</v>
      </c>
    </row>
    <row r="19" spans="1:13" ht="18" customHeight="1">
      <c r="A19" s="15">
        <v>16</v>
      </c>
      <c r="B19" s="24" t="s">
        <v>812</v>
      </c>
      <c r="C19" s="17" t="s">
        <v>953</v>
      </c>
      <c r="D19" s="22" t="str">
        <f>VLOOKUP(B19:B38,'[2]车辆基本资料'!$B$5:$F$25,5,0)</f>
        <v>2014.11.09</v>
      </c>
      <c r="E19" s="16" t="s">
        <v>21</v>
      </c>
      <c r="F19" s="16">
        <v>11.98</v>
      </c>
      <c r="G19" s="6">
        <v>1.3</v>
      </c>
      <c r="H19" s="18" t="s">
        <v>773</v>
      </c>
      <c r="I19" s="20"/>
      <c r="J19" s="17" t="s">
        <v>882</v>
      </c>
      <c r="K19" s="18">
        <f>VLOOKUP(B19:B149,'[1]Sheet1'!$A:$B,2,0)</f>
        <v>80376.1</v>
      </c>
      <c r="L19" s="49"/>
      <c r="M19" s="2">
        <v>16</v>
      </c>
    </row>
    <row r="20" spans="1:13" ht="18" customHeight="1">
      <c r="A20" s="15">
        <v>17</v>
      </c>
      <c r="B20" s="24" t="s">
        <v>816</v>
      </c>
      <c r="C20" s="17" t="s">
        <v>953</v>
      </c>
      <c r="D20" s="22" t="str">
        <f>VLOOKUP(B20:B39,'[2]车辆基本资料'!$B$5:$F$25,5,0)</f>
        <v>2014.11.09</v>
      </c>
      <c r="E20" s="16" t="s">
        <v>21</v>
      </c>
      <c r="F20" s="16">
        <v>11.98</v>
      </c>
      <c r="G20" s="6">
        <v>1.3</v>
      </c>
      <c r="H20" s="18" t="s">
        <v>773</v>
      </c>
      <c r="I20" s="20"/>
      <c r="J20" s="17" t="s">
        <v>882</v>
      </c>
      <c r="K20" s="18">
        <f>VLOOKUP(B20:B149,'[1]Sheet1'!$A:$B,2,0)</f>
        <v>73490.7</v>
      </c>
      <c r="L20" s="49"/>
      <c r="M20" s="2">
        <v>17</v>
      </c>
    </row>
    <row r="21" spans="1:13" ht="18" customHeight="1">
      <c r="A21" s="15">
        <v>18</v>
      </c>
      <c r="B21" s="24" t="s">
        <v>817</v>
      </c>
      <c r="C21" s="17" t="s">
        <v>953</v>
      </c>
      <c r="D21" s="22" t="str">
        <f>VLOOKUP(B21:B40,'[2]车辆基本资料'!$B$5:$F$25,5,0)</f>
        <v>2014.11.09</v>
      </c>
      <c r="E21" s="16" t="s">
        <v>26</v>
      </c>
      <c r="F21" s="16">
        <v>11.98</v>
      </c>
      <c r="G21" s="6">
        <v>1.3</v>
      </c>
      <c r="H21" s="18" t="s">
        <v>773</v>
      </c>
      <c r="I21" s="20"/>
      <c r="J21" s="17" t="s">
        <v>1244</v>
      </c>
      <c r="K21" s="18">
        <f>VLOOKUP(B21:B149,'[1]Sheet1'!$A:$B,2,0)</f>
        <v>72893.7</v>
      </c>
      <c r="L21" s="49"/>
      <c r="M21" s="2">
        <v>18</v>
      </c>
    </row>
    <row r="22" spans="1:13" ht="18" customHeight="1">
      <c r="A22" s="15">
        <v>19</v>
      </c>
      <c r="B22" s="24" t="s">
        <v>807</v>
      </c>
      <c r="C22" s="17" t="s">
        <v>953</v>
      </c>
      <c r="D22" s="22" t="str">
        <f>VLOOKUP(B22:B41,'[2]车辆基本资料'!$B$5:$F$25,5,0)</f>
        <v>2014.11.09</v>
      </c>
      <c r="E22" s="16" t="s">
        <v>21</v>
      </c>
      <c r="F22" s="16">
        <v>11.98</v>
      </c>
      <c r="G22" s="6">
        <v>1.3</v>
      </c>
      <c r="H22" s="18" t="s">
        <v>773</v>
      </c>
      <c r="I22" s="20"/>
      <c r="J22" s="17" t="s">
        <v>882</v>
      </c>
      <c r="K22" s="18">
        <f>VLOOKUP(B22:B149,'[1]Sheet1'!$A:$B,2,0)</f>
        <v>78664.7</v>
      </c>
      <c r="L22" s="49"/>
      <c r="M22" s="2">
        <v>19</v>
      </c>
    </row>
    <row r="23" spans="1:13" ht="18" customHeight="1">
      <c r="A23" s="15">
        <v>20</v>
      </c>
      <c r="B23" s="18" t="s">
        <v>810</v>
      </c>
      <c r="C23" s="17" t="s">
        <v>953</v>
      </c>
      <c r="D23" s="22" t="str">
        <f>VLOOKUP(B23:B42,'[2]车辆基本资料'!$B$5:$F$25,5,0)</f>
        <v>2014.11.09</v>
      </c>
      <c r="E23" s="16" t="s">
        <v>24</v>
      </c>
      <c r="F23" s="16">
        <v>11.98</v>
      </c>
      <c r="G23" s="6">
        <v>1.3</v>
      </c>
      <c r="H23" s="18" t="s">
        <v>773</v>
      </c>
      <c r="I23" s="20"/>
      <c r="J23" s="17" t="s">
        <v>1234</v>
      </c>
      <c r="K23" s="18">
        <f>VLOOKUP(B23:B149,'[1]Sheet1'!$A:$B,2,0)</f>
        <v>73610.1</v>
      </c>
      <c r="L23" s="49"/>
      <c r="M23" s="2">
        <v>20</v>
      </c>
    </row>
    <row r="24" spans="1:13" ht="18" customHeight="1">
      <c r="A24" s="15">
        <v>21</v>
      </c>
      <c r="B24" s="24" t="s">
        <v>824</v>
      </c>
      <c r="C24" s="17" t="s">
        <v>953</v>
      </c>
      <c r="D24" s="22" t="str">
        <f>VLOOKUP(B24:B60,'[2]车辆基本资料'!$B$204:$G$262,5,0)</f>
        <v>2013.09.26</v>
      </c>
      <c r="E24" s="16" t="s">
        <v>27</v>
      </c>
      <c r="F24" s="16">
        <v>10.49</v>
      </c>
      <c r="G24" s="6">
        <v>1.3</v>
      </c>
      <c r="H24" s="18" t="s">
        <v>773</v>
      </c>
      <c r="I24" s="20"/>
      <c r="J24" s="17" t="s">
        <v>1234</v>
      </c>
      <c r="K24" s="18">
        <f>VLOOKUP(B24:B149,'[1]Sheet1'!$A:$B,2,0)</f>
        <v>137340</v>
      </c>
      <c r="L24" s="49"/>
      <c r="M24" s="2">
        <v>21</v>
      </c>
    </row>
    <row r="25" spans="1:13" ht="18" customHeight="1">
      <c r="A25" s="15">
        <v>22</v>
      </c>
      <c r="B25" s="24" t="s">
        <v>832</v>
      </c>
      <c r="C25" s="17" t="s">
        <v>953</v>
      </c>
      <c r="D25" s="22" t="str">
        <f>VLOOKUP(B25:B61,'[2]车辆基本资料'!$B$204:$G$262,5,0)</f>
        <v>2013.09.26</v>
      </c>
      <c r="E25" s="16" t="s">
        <v>28</v>
      </c>
      <c r="F25" s="16">
        <v>10.49</v>
      </c>
      <c r="G25" s="6">
        <v>1.3</v>
      </c>
      <c r="H25" s="18" t="s">
        <v>773</v>
      </c>
      <c r="I25" s="20"/>
      <c r="J25" s="17" t="s">
        <v>1244</v>
      </c>
      <c r="K25" s="18">
        <f>VLOOKUP(B25:B149,'[1]Sheet1'!$A:$B,2,0)</f>
        <v>139350</v>
      </c>
      <c r="L25" s="49"/>
      <c r="M25" s="2">
        <v>22</v>
      </c>
    </row>
    <row r="26" spans="1:13" ht="18" customHeight="1">
      <c r="A26" s="15">
        <v>23</v>
      </c>
      <c r="B26" s="18" t="s">
        <v>827</v>
      </c>
      <c r="C26" s="17" t="s">
        <v>953</v>
      </c>
      <c r="D26" s="22" t="str">
        <f>VLOOKUP(B26:B62,'[2]车辆基本资料'!$B$204:$G$262,5,0)</f>
        <v>2013.09.26</v>
      </c>
      <c r="E26" s="16" t="s">
        <v>29</v>
      </c>
      <c r="F26" s="16">
        <v>10.49</v>
      </c>
      <c r="G26" s="6">
        <v>1.3</v>
      </c>
      <c r="H26" s="18" t="s">
        <v>773</v>
      </c>
      <c r="I26" s="20"/>
      <c r="J26" s="17" t="s">
        <v>882</v>
      </c>
      <c r="K26" s="18">
        <f>VLOOKUP(B26:B149,'[1]Sheet1'!$A:$B,2,0)</f>
        <v>159826.1</v>
      </c>
      <c r="L26" s="49"/>
      <c r="M26" s="2">
        <v>23</v>
      </c>
    </row>
    <row r="27" spans="1:13" ht="18" customHeight="1">
      <c r="A27" s="15">
        <v>24</v>
      </c>
      <c r="B27" s="24" t="s">
        <v>829</v>
      </c>
      <c r="C27" s="17" t="s">
        <v>953</v>
      </c>
      <c r="D27" s="22" t="str">
        <f>VLOOKUP(B27:B63,'[2]车辆基本资料'!$B$204:$G$262,5,0)</f>
        <v>2013.09.26</v>
      </c>
      <c r="E27" s="16" t="s">
        <v>29</v>
      </c>
      <c r="F27" s="16">
        <v>10.49</v>
      </c>
      <c r="G27" s="6">
        <v>1.3</v>
      </c>
      <c r="H27" s="18" t="s">
        <v>773</v>
      </c>
      <c r="I27" s="20"/>
      <c r="J27" s="17" t="s">
        <v>882</v>
      </c>
      <c r="K27" s="18">
        <f>VLOOKUP(B27:B149,'[1]Sheet1'!$A:$B,2,0)</f>
        <v>145564</v>
      </c>
      <c r="L27" s="49"/>
      <c r="M27" s="2">
        <v>24</v>
      </c>
    </row>
    <row r="28" spans="1:13" ht="18" customHeight="1">
      <c r="A28" s="15">
        <v>25</v>
      </c>
      <c r="B28" s="24" t="s">
        <v>826</v>
      </c>
      <c r="C28" s="17" t="s">
        <v>953</v>
      </c>
      <c r="D28" s="22" t="str">
        <f>VLOOKUP(B28:B64,'[2]车辆基本资料'!$B$204:$G$262,5,0)</f>
        <v>2013.09.26</v>
      </c>
      <c r="E28" s="16" t="s">
        <v>27</v>
      </c>
      <c r="F28" s="16">
        <v>10.49</v>
      </c>
      <c r="G28" s="6">
        <v>1.3</v>
      </c>
      <c r="H28" s="18" t="s">
        <v>773</v>
      </c>
      <c r="I28" s="20"/>
      <c r="J28" s="17" t="s">
        <v>1234</v>
      </c>
      <c r="K28" s="18">
        <f>VLOOKUP(B28:B149,'[1]Sheet1'!$A:$B,2,0)</f>
        <v>146070</v>
      </c>
      <c r="L28" s="49"/>
      <c r="M28" s="2">
        <v>25</v>
      </c>
    </row>
    <row r="29" spans="1:13" ht="18" customHeight="1">
      <c r="A29" s="15">
        <v>26</v>
      </c>
      <c r="B29" s="18" t="s">
        <v>821</v>
      </c>
      <c r="C29" s="17" t="s">
        <v>953</v>
      </c>
      <c r="D29" s="22" t="str">
        <f>VLOOKUP(B29:B65,'[2]车辆基本资料'!$B$204:$G$262,5,0)</f>
        <v>2013.09.26</v>
      </c>
      <c r="E29" s="16" t="s">
        <v>27</v>
      </c>
      <c r="F29" s="16">
        <v>10.49</v>
      </c>
      <c r="G29" s="6">
        <v>1.3</v>
      </c>
      <c r="H29" s="18" t="s">
        <v>773</v>
      </c>
      <c r="I29" s="20"/>
      <c r="J29" s="17" t="s">
        <v>1234</v>
      </c>
      <c r="K29" s="18">
        <f>VLOOKUP(B29:B149,'[1]Sheet1'!$A:$B,2,0)</f>
        <v>160686.4</v>
      </c>
      <c r="L29" s="49"/>
      <c r="M29" s="2">
        <v>26</v>
      </c>
    </row>
    <row r="30" spans="1:13" ht="18" customHeight="1">
      <c r="A30" s="15">
        <v>27</v>
      </c>
      <c r="B30" s="24" t="s">
        <v>833</v>
      </c>
      <c r="C30" s="17" t="s">
        <v>953</v>
      </c>
      <c r="D30" s="22" t="str">
        <f>VLOOKUP(B30:B66,'[2]车辆基本资料'!$B$204:$G$262,5,0)</f>
        <v>2013.09.26</v>
      </c>
      <c r="E30" s="16" t="s">
        <v>29</v>
      </c>
      <c r="F30" s="16">
        <v>10.49</v>
      </c>
      <c r="G30" s="6">
        <v>1.3</v>
      </c>
      <c r="H30" s="18" t="s">
        <v>773</v>
      </c>
      <c r="I30" s="20"/>
      <c r="J30" s="17" t="s">
        <v>882</v>
      </c>
      <c r="K30" s="18">
        <f>VLOOKUP(B30:B149,'[1]Sheet1'!$A:$B,2,0)</f>
        <v>50470.4</v>
      </c>
      <c r="L30" s="49"/>
      <c r="M30" s="2">
        <v>27</v>
      </c>
    </row>
    <row r="31" spans="1:13" ht="18" customHeight="1">
      <c r="A31" s="15">
        <v>28</v>
      </c>
      <c r="B31" s="24" t="s">
        <v>822</v>
      </c>
      <c r="C31" s="17" t="s">
        <v>953</v>
      </c>
      <c r="D31" s="22" t="str">
        <f>VLOOKUP(B31:B67,'[2]车辆基本资料'!$B$204:$G$262,5,0)</f>
        <v>2013.09.26</v>
      </c>
      <c r="E31" s="16" t="s">
        <v>29</v>
      </c>
      <c r="F31" s="16">
        <v>10.49</v>
      </c>
      <c r="G31" s="6">
        <v>1.3</v>
      </c>
      <c r="H31" s="18" t="s">
        <v>773</v>
      </c>
      <c r="I31" s="20"/>
      <c r="J31" s="17" t="s">
        <v>882</v>
      </c>
      <c r="K31" s="18">
        <f>VLOOKUP(B31:B149,'[1]Sheet1'!$A:$B,2,0)</f>
        <v>91824</v>
      </c>
      <c r="L31" s="49"/>
      <c r="M31" s="2">
        <v>28</v>
      </c>
    </row>
    <row r="32" spans="1:13" ht="18" customHeight="1">
      <c r="A32" s="15">
        <v>29</v>
      </c>
      <c r="B32" s="24" t="s">
        <v>839</v>
      </c>
      <c r="C32" s="17" t="s">
        <v>953</v>
      </c>
      <c r="D32" s="22" t="str">
        <f>VLOOKUP(B32:B68,'[2]车辆基本资料'!$B$204:$G$262,5,0)</f>
        <v>2013.09.26</v>
      </c>
      <c r="E32" s="16" t="s">
        <v>30</v>
      </c>
      <c r="F32" s="16">
        <v>10.49</v>
      </c>
      <c r="G32" s="6">
        <v>1.3</v>
      </c>
      <c r="H32" s="18" t="s">
        <v>773</v>
      </c>
      <c r="I32" s="20"/>
      <c r="J32" s="17" t="s">
        <v>1241</v>
      </c>
      <c r="K32" s="18">
        <f>VLOOKUP(B32:B149,'[1]Sheet1'!$A:$B,2,0)</f>
        <v>146507.6</v>
      </c>
      <c r="L32" s="49"/>
      <c r="M32" s="2">
        <v>29</v>
      </c>
    </row>
    <row r="33" spans="1:13" ht="18" customHeight="1">
      <c r="A33" s="15">
        <v>30</v>
      </c>
      <c r="B33" s="24" t="s">
        <v>825</v>
      </c>
      <c r="C33" s="17" t="s">
        <v>953</v>
      </c>
      <c r="D33" s="22" t="str">
        <f>VLOOKUP(B33:B69,'[2]车辆基本资料'!$B$204:$G$262,5,0)</f>
        <v>2013.09.26</v>
      </c>
      <c r="E33" s="16" t="s">
        <v>29</v>
      </c>
      <c r="F33" s="16">
        <v>10.49</v>
      </c>
      <c r="G33" s="6">
        <v>1.3</v>
      </c>
      <c r="H33" s="18" t="s">
        <v>773</v>
      </c>
      <c r="I33" s="20"/>
      <c r="J33" s="17" t="s">
        <v>882</v>
      </c>
      <c r="K33" s="18">
        <f>VLOOKUP(B33:B149,'[1]Sheet1'!$A:$B,2,0)</f>
        <v>105120.2</v>
      </c>
      <c r="L33" s="49"/>
      <c r="M33" s="2">
        <v>30</v>
      </c>
    </row>
    <row r="34" spans="1:13" ht="18" customHeight="1">
      <c r="A34" s="15">
        <v>31</v>
      </c>
      <c r="B34" s="24" t="s">
        <v>838</v>
      </c>
      <c r="C34" s="17" t="s">
        <v>953</v>
      </c>
      <c r="D34" s="22" t="str">
        <f>VLOOKUP(B34:B70,'[2]车辆基本资料'!$B$204:$G$262,5,0)</f>
        <v>2013.09.26</v>
      </c>
      <c r="E34" s="16" t="s">
        <v>27</v>
      </c>
      <c r="F34" s="16">
        <v>10.49</v>
      </c>
      <c r="G34" s="6">
        <v>1.3</v>
      </c>
      <c r="H34" s="18" t="s">
        <v>773</v>
      </c>
      <c r="I34" s="20"/>
      <c r="J34" s="17" t="s">
        <v>1234</v>
      </c>
      <c r="K34" s="18">
        <f>VLOOKUP(B34:B149,'[1]Sheet1'!$A:$B,2,0)</f>
        <v>153083</v>
      </c>
      <c r="L34" s="49"/>
      <c r="M34" s="2">
        <v>31</v>
      </c>
    </row>
    <row r="35" spans="1:13" ht="18" customHeight="1">
      <c r="A35" s="15">
        <v>32</v>
      </c>
      <c r="B35" s="24" t="s">
        <v>831</v>
      </c>
      <c r="C35" s="17" t="s">
        <v>953</v>
      </c>
      <c r="D35" s="22" t="str">
        <f>VLOOKUP(B35:B71,'[2]车辆基本资料'!$B$204:$G$262,5,0)</f>
        <v>2013.09.26</v>
      </c>
      <c r="E35" s="16" t="s">
        <v>27</v>
      </c>
      <c r="F35" s="16">
        <v>10.49</v>
      </c>
      <c r="G35" s="6">
        <v>1.3</v>
      </c>
      <c r="H35" s="18" t="s">
        <v>773</v>
      </c>
      <c r="I35" s="20"/>
      <c r="J35" s="17" t="s">
        <v>1234</v>
      </c>
      <c r="K35" s="18">
        <f>VLOOKUP(B35:B149,'[1]Sheet1'!$A:$B,2,0)</f>
        <v>93069.6</v>
      </c>
      <c r="L35" s="49"/>
      <c r="M35" s="2">
        <v>32</v>
      </c>
    </row>
    <row r="36" spans="1:13" ht="18" customHeight="1">
      <c r="A36" s="15">
        <v>33</v>
      </c>
      <c r="B36" s="24" t="s">
        <v>823</v>
      </c>
      <c r="C36" s="17" t="s">
        <v>953</v>
      </c>
      <c r="D36" s="22" t="str">
        <f>VLOOKUP(B36:B72,'[2]车辆基本资料'!$B$204:$G$262,5,0)</f>
        <v>2013.09.26</v>
      </c>
      <c r="E36" s="16" t="s">
        <v>27</v>
      </c>
      <c r="F36" s="16">
        <v>10.49</v>
      </c>
      <c r="G36" s="6">
        <v>1.3</v>
      </c>
      <c r="H36" s="18" t="s">
        <v>773</v>
      </c>
      <c r="I36" s="20"/>
      <c r="J36" s="17" t="s">
        <v>1234</v>
      </c>
      <c r="K36" s="18">
        <f>VLOOKUP(B36:B149,'[1]Sheet1'!$A:$B,2,0)</f>
        <v>103056.6</v>
      </c>
      <c r="L36" s="49"/>
      <c r="M36" s="2">
        <v>33</v>
      </c>
    </row>
    <row r="37" spans="1:13" ht="18" customHeight="1">
      <c r="A37" s="15">
        <v>34</v>
      </c>
      <c r="B37" s="18" t="s">
        <v>836</v>
      </c>
      <c r="C37" s="17" t="s">
        <v>953</v>
      </c>
      <c r="D37" s="22" t="str">
        <f>VLOOKUP(B37:B73,'[2]车辆基本资料'!$B$204:$G$262,5,0)</f>
        <v>2013.09.26</v>
      </c>
      <c r="E37" s="16" t="s">
        <v>28</v>
      </c>
      <c r="F37" s="16">
        <v>10.49</v>
      </c>
      <c r="G37" s="6">
        <v>1.3</v>
      </c>
      <c r="H37" s="18" t="s">
        <v>773</v>
      </c>
      <c r="I37" s="20"/>
      <c r="J37" s="17" t="s">
        <v>1244</v>
      </c>
      <c r="K37" s="18">
        <f>VLOOKUP(B37:B149,'[1]Sheet1'!$A:$B,2,0)</f>
        <v>111652.1</v>
      </c>
      <c r="L37" s="49"/>
      <c r="M37" s="2">
        <v>34</v>
      </c>
    </row>
    <row r="38" spans="1:13" ht="18" customHeight="1">
      <c r="A38" s="15">
        <v>35</v>
      </c>
      <c r="B38" s="24" t="s">
        <v>837</v>
      </c>
      <c r="C38" s="17" t="s">
        <v>953</v>
      </c>
      <c r="D38" s="22" t="str">
        <f>VLOOKUP(B38:B74,'[2]车辆基本资料'!$B$204:$G$262,5,0)</f>
        <v>2013.09.26</v>
      </c>
      <c r="E38" s="16" t="s">
        <v>29</v>
      </c>
      <c r="F38" s="16">
        <v>10.49</v>
      </c>
      <c r="G38" s="6">
        <v>1.3</v>
      </c>
      <c r="H38" s="18" t="s">
        <v>773</v>
      </c>
      <c r="I38" s="20"/>
      <c r="J38" s="17" t="s">
        <v>882</v>
      </c>
      <c r="K38" s="18">
        <f>VLOOKUP(B38:B149,'[1]Sheet1'!$A:$B,2,0)</f>
        <v>139276</v>
      </c>
      <c r="L38" s="49"/>
      <c r="M38" s="2">
        <v>35</v>
      </c>
    </row>
    <row r="39" spans="1:13" ht="18" customHeight="1">
      <c r="A39" s="15">
        <v>36</v>
      </c>
      <c r="B39" s="24" t="s">
        <v>828</v>
      </c>
      <c r="C39" s="17" t="s">
        <v>953</v>
      </c>
      <c r="D39" s="22" t="str">
        <f>VLOOKUP(B39:B75,'[2]车辆基本资料'!$B$204:$G$262,5,0)</f>
        <v>2013.09.26</v>
      </c>
      <c r="E39" s="16" t="s">
        <v>29</v>
      </c>
      <c r="F39" s="16">
        <v>10.49</v>
      </c>
      <c r="G39" s="6">
        <v>1.3</v>
      </c>
      <c r="H39" s="18" t="s">
        <v>773</v>
      </c>
      <c r="I39" s="20"/>
      <c r="J39" s="17" t="s">
        <v>882</v>
      </c>
      <c r="K39" s="18">
        <f>VLOOKUP(B39:B149,'[1]Sheet1'!$A:$B,2,0)</f>
        <v>136139.3</v>
      </c>
      <c r="L39" s="49"/>
      <c r="M39" s="2">
        <v>36</v>
      </c>
    </row>
    <row r="40" spans="1:13" ht="18" customHeight="1">
      <c r="A40" s="15">
        <v>37</v>
      </c>
      <c r="B40" s="24" t="s">
        <v>834</v>
      </c>
      <c r="C40" s="17" t="s">
        <v>953</v>
      </c>
      <c r="D40" s="22" t="str">
        <f>VLOOKUP(B40:B76,'[2]车辆基本资料'!$B$204:$G$262,5,0)</f>
        <v>2013.09.26</v>
      </c>
      <c r="E40" s="16" t="s">
        <v>29</v>
      </c>
      <c r="F40" s="16">
        <v>10.49</v>
      </c>
      <c r="G40" s="6">
        <v>1.3</v>
      </c>
      <c r="H40" s="18" t="s">
        <v>773</v>
      </c>
      <c r="I40" s="20"/>
      <c r="J40" s="17" t="s">
        <v>882</v>
      </c>
      <c r="K40" s="18">
        <f>VLOOKUP(B40:B149,'[1]Sheet1'!$A:$B,2,0)</f>
        <v>137508</v>
      </c>
      <c r="L40" s="49"/>
      <c r="M40" s="2">
        <v>37</v>
      </c>
    </row>
    <row r="41" spans="1:13" ht="18" customHeight="1">
      <c r="A41" s="15">
        <v>38</v>
      </c>
      <c r="B41" s="21" t="s">
        <v>835</v>
      </c>
      <c r="C41" s="17" t="s">
        <v>953</v>
      </c>
      <c r="D41" s="22" t="str">
        <f>VLOOKUP(B41:B77,'[2]车辆基本资料'!$B$204:$G$262,5,0)</f>
        <v>2013.09.26</v>
      </c>
      <c r="E41" s="16" t="s">
        <v>28</v>
      </c>
      <c r="F41" s="16">
        <v>10.49</v>
      </c>
      <c r="G41" s="6">
        <v>1.3</v>
      </c>
      <c r="H41" s="18" t="s">
        <v>773</v>
      </c>
      <c r="I41" s="20"/>
      <c r="J41" s="17" t="s">
        <v>1244</v>
      </c>
      <c r="K41" s="18">
        <f>VLOOKUP(B41:B149,'[1]Sheet1'!$A:$B,2,0)</f>
        <v>138970</v>
      </c>
      <c r="L41" s="49"/>
      <c r="M41" s="2">
        <v>38</v>
      </c>
    </row>
    <row r="42" spans="1:13" ht="18" customHeight="1">
      <c r="A42" s="15">
        <v>39</v>
      </c>
      <c r="B42" s="24" t="s">
        <v>31</v>
      </c>
      <c r="C42" s="17" t="s">
        <v>953</v>
      </c>
      <c r="D42" s="22" t="str">
        <f>VLOOKUP(B42:B78,'[2]车辆基本资料'!$B$204:$G$262,5,0)</f>
        <v>2013.09.26</v>
      </c>
      <c r="E42" s="16" t="s">
        <v>29</v>
      </c>
      <c r="F42" s="16">
        <v>10.49</v>
      </c>
      <c r="G42" s="6">
        <v>1.3</v>
      </c>
      <c r="H42" s="18" t="s">
        <v>773</v>
      </c>
      <c r="I42" s="20"/>
      <c r="J42" s="17" t="s">
        <v>882</v>
      </c>
      <c r="K42" s="18">
        <f>VLOOKUP(B42:B149,'[1]Sheet1'!$A:$B,2,0)</f>
        <v>149206</v>
      </c>
      <c r="L42" s="49"/>
      <c r="M42" s="2">
        <v>39</v>
      </c>
    </row>
    <row r="43" spans="1:13" ht="18" customHeight="1">
      <c r="A43" s="15">
        <v>40</v>
      </c>
      <c r="B43" s="24" t="s">
        <v>830</v>
      </c>
      <c r="C43" s="17" t="s">
        <v>953</v>
      </c>
      <c r="D43" s="22" t="str">
        <f>VLOOKUP(B43:B79,'[2]车辆基本资料'!$B$204:$G$262,5,0)</f>
        <v>2013.09.26</v>
      </c>
      <c r="E43" s="16" t="s">
        <v>29</v>
      </c>
      <c r="F43" s="16">
        <v>10.49</v>
      </c>
      <c r="G43" s="6">
        <v>1.3</v>
      </c>
      <c r="H43" s="18" t="s">
        <v>773</v>
      </c>
      <c r="I43" s="20"/>
      <c r="J43" s="17" t="s">
        <v>882</v>
      </c>
      <c r="K43" s="18">
        <f>VLOOKUP(B43:B149,'[1]Sheet1'!$A:$B,2,0)</f>
        <v>103989.1</v>
      </c>
      <c r="L43" s="49"/>
      <c r="M43" s="2">
        <v>40</v>
      </c>
    </row>
    <row r="44" spans="1:13" ht="18" customHeight="1">
      <c r="A44" s="15">
        <v>41</v>
      </c>
      <c r="B44" s="24" t="s">
        <v>752</v>
      </c>
      <c r="C44" s="17" t="s">
        <v>953</v>
      </c>
      <c r="D44" s="22" t="str">
        <f>VLOOKUP(B44:B80,'[2]车辆基本资料'!$B$204:$G$262,5,0)</f>
        <v>2015.02.13</v>
      </c>
      <c r="E44" s="16" t="s">
        <v>29</v>
      </c>
      <c r="F44" s="16">
        <v>10.49</v>
      </c>
      <c r="G44" s="6">
        <v>1.3</v>
      </c>
      <c r="H44" s="18" t="s">
        <v>773</v>
      </c>
      <c r="I44" s="20"/>
      <c r="J44" s="17" t="s">
        <v>882</v>
      </c>
      <c r="K44" s="18">
        <f>VLOOKUP(B44:B149,'[1]Sheet1'!$A:$B,2,0)</f>
        <v>61499.1</v>
      </c>
      <c r="L44" s="49"/>
      <c r="M44" s="2">
        <v>41</v>
      </c>
    </row>
    <row r="45" spans="1:13" ht="18" customHeight="1">
      <c r="A45" s="15">
        <v>42</v>
      </c>
      <c r="B45" s="24" t="s">
        <v>753</v>
      </c>
      <c r="C45" s="17" t="s">
        <v>953</v>
      </c>
      <c r="D45" s="22" t="str">
        <f>VLOOKUP(B45:B81,'[2]车辆基本资料'!$B$204:$G$262,5,0)</f>
        <v>2015.02.13</v>
      </c>
      <c r="E45" s="16" t="s">
        <v>29</v>
      </c>
      <c r="F45" s="16">
        <v>10.49</v>
      </c>
      <c r="G45" s="6">
        <v>1.3</v>
      </c>
      <c r="H45" s="18" t="s">
        <v>773</v>
      </c>
      <c r="I45" s="20"/>
      <c r="J45" s="17" t="s">
        <v>882</v>
      </c>
      <c r="K45" s="18">
        <f>VLOOKUP(B45:B149,'[1]Sheet1'!$A:$B,2,0)</f>
        <v>46525.2</v>
      </c>
      <c r="L45" s="49"/>
      <c r="M45" s="2">
        <v>42</v>
      </c>
    </row>
    <row r="46" spans="1:13" ht="18" customHeight="1">
      <c r="A46" s="15">
        <v>43</v>
      </c>
      <c r="B46" s="24" t="s">
        <v>754</v>
      </c>
      <c r="C46" s="17" t="s">
        <v>953</v>
      </c>
      <c r="D46" s="22" t="str">
        <f>VLOOKUP(B46:B82,'[2]车辆基本资料'!$B$204:$G$262,5,0)</f>
        <v>2015.02.13</v>
      </c>
      <c r="E46" s="16" t="s">
        <v>30</v>
      </c>
      <c r="F46" s="16">
        <v>10.49</v>
      </c>
      <c r="G46" s="6">
        <v>1.3</v>
      </c>
      <c r="H46" s="18" t="s">
        <v>773</v>
      </c>
      <c r="I46" s="20"/>
      <c r="J46" s="17" t="s">
        <v>1241</v>
      </c>
      <c r="K46" s="18">
        <f>VLOOKUP(B46:B149,'[1]Sheet1'!$A:$B,2,0)</f>
        <v>67032.6</v>
      </c>
      <c r="L46" s="49"/>
      <c r="M46" s="2">
        <v>43</v>
      </c>
    </row>
    <row r="47" spans="1:13" ht="18" customHeight="1">
      <c r="A47" s="15">
        <v>44</v>
      </c>
      <c r="B47" s="24" t="s">
        <v>755</v>
      </c>
      <c r="C47" s="17" t="s">
        <v>953</v>
      </c>
      <c r="D47" s="22" t="str">
        <f>VLOOKUP(B47:B83,'[2]车辆基本资料'!$B$204:$G$262,5,0)</f>
        <v>2015.02.13</v>
      </c>
      <c r="E47" s="16" t="s">
        <v>30</v>
      </c>
      <c r="F47" s="16">
        <v>10.49</v>
      </c>
      <c r="G47" s="6">
        <v>1.3</v>
      </c>
      <c r="H47" s="18" t="s">
        <v>773</v>
      </c>
      <c r="I47" s="20"/>
      <c r="J47" s="17" t="s">
        <v>1241</v>
      </c>
      <c r="K47" s="18">
        <f>VLOOKUP(B47:B149,'[1]Sheet1'!$A:$B,2,0)</f>
        <v>33078.4</v>
      </c>
      <c r="L47" s="49"/>
      <c r="M47" s="2">
        <v>44</v>
      </c>
    </row>
    <row r="48" spans="1:13" ht="18" customHeight="1">
      <c r="A48" s="15">
        <v>45</v>
      </c>
      <c r="B48" s="24" t="s">
        <v>756</v>
      </c>
      <c r="C48" s="17" t="s">
        <v>953</v>
      </c>
      <c r="D48" s="22" t="str">
        <f>VLOOKUP(B48:B84,'[2]车辆基本资料'!$B$204:$G$262,5,0)</f>
        <v>2015.02.13</v>
      </c>
      <c r="E48" s="16" t="s">
        <v>30</v>
      </c>
      <c r="F48" s="16">
        <v>10.49</v>
      </c>
      <c r="G48" s="6">
        <v>1.3</v>
      </c>
      <c r="H48" s="18" t="s">
        <v>773</v>
      </c>
      <c r="I48" s="20"/>
      <c r="J48" s="17" t="s">
        <v>1241</v>
      </c>
      <c r="K48" s="18">
        <f>VLOOKUP(B48:B149,'[1]Sheet1'!$A:$B,2,0)</f>
        <v>60760.9</v>
      </c>
      <c r="L48" s="49"/>
      <c r="M48" s="2">
        <v>45</v>
      </c>
    </row>
    <row r="49" spans="1:13" ht="18" customHeight="1">
      <c r="A49" s="15">
        <v>46</v>
      </c>
      <c r="B49" s="24" t="s">
        <v>757</v>
      </c>
      <c r="C49" s="17" t="s">
        <v>953</v>
      </c>
      <c r="D49" s="22" t="str">
        <f>VLOOKUP(B49:B85,'[2]车辆基本资料'!$B$204:$G$262,5,0)</f>
        <v>2015.02.13</v>
      </c>
      <c r="E49" s="16" t="s">
        <v>29</v>
      </c>
      <c r="F49" s="16">
        <v>10.49</v>
      </c>
      <c r="G49" s="6">
        <v>1.3</v>
      </c>
      <c r="H49" s="18" t="s">
        <v>773</v>
      </c>
      <c r="I49" s="20"/>
      <c r="J49" s="17" t="s">
        <v>882</v>
      </c>
      <c r="K49" s="18">
        <f>VLOOKUP(B49:B149,'[1]Sheet1'!$A:$B,2,0)</f>
        <v>61455.2</v>
      </c>
      <c r="L49" s="49"/>
      <c r="M49" s="2">
        <v>46</v>
      </c>
    </row>
    <row r="50" spans="1:13" ht="18" customHeight="1">
      <c r="A50" s="15">
        <v>47</v>
      </c>
      <c r="B50" s="24" t="s">
        <v>758</v>
      </c>
      <c r="C50" s="17" t="s">
        <v>953</v>
      </c>
      <c r="D50" s="22" t="str">
        <f>VLOOKUP(B50:B86,'[2]车辆基本资料'!$B$204:$G$262,5,0)</f>
        <v>2015.02.13</v>
      </c>
      <c r="E50" s="16" t="s">
        <v>30</v>
      </c>
      <c r="F50" s="16">
        <v>10.49</v>
      </c>
      <c r="G50" s="6">
        <v>1.3</v>
      </c>
      <c r="H50" s="18" t="s">
        <v>773</v>
      </c>
      <c r="I50" s="20"/>
      <c r="J50" s="17" t="s">
        <v>1241</v>
      </c>
      <c r="K50" s="18">
        <f>VLOOKUP(B50:B149,'[1]Sheet1'!$A:$B,2,0)</f>
        <v>88538.5</v>
      </c>
      <c r="L50" s="49"/>
      <c r="M50" s="2">
        <v>47</v>
      </c>
    </row>
    <row r="51" spans="1:13" ht="18" customHeight="1">
      <c r="A51" s="15">
        <v>48</v>
      </c>
      <c r="B51" s="24" t="s">
        <v>759</v>
      </c>
      <c r="C51" s="17" t="s">
        <v>953</v>
      </c>
      <c r="D51" s="22" t="str">
        <f>VLOOKUP(B51:B87,'[2]车辆基本资料'!$B$204:$G$262,5,0)</f>
        <v>2015.12.24</v>
      </c>
      <c r="E51" s="16" t="s">
        <v>30</v>
      </c>
      <c r="F51" s="16">
        <v>10.49</v>
      </c>
      <c r="G51" s="6">
        <v>1.3</v>
      </c>
      <c r="H51" s="18" t="s">
        <v>773</v>
      </c>
      <c r="I51" s="20"/>
      <c r="J51" s="17" t="s">
        <v>1241</v>
      </c>
      <c r="K51" s="18">
        <f>VLOOKUP(B51:B149,'[1]Sheet1'!$A:$B,2,0)</f>
        <v>106576.7</v>
      </c>
      <c r="L51" s="49"/>
      <c r="M51" s="2">
        <v>48</v>
      </c>
    </row>
    <row r="52" spans="1:13" ht="18" customHeight="1">
      <c r="A52" s="15">
        <v>49</v>
      </c>
      <c r="B52" s="18" t="s">
        <v>760</v>
      </c>
      <c r="C52" s="17" t="s">
        <v>953</v>
      </c>
      <c r="D52" s="22" t="str">
        <f>VLOOKUP(B52:B88,'[2]车辆基本资料'!$B$204:$G$262,5,0)</f>
        <v>2015.12.24</v>
      </c>
      <c r="E52" s="16" t="s">
        <v>30</v>
      </c>
      <c r="F52" s="16">
        <v>10.49</v>
      </c>
      <c r="G52" s="6">
        <v>1.3</v>
      </c>
      <c r="H52" s="18" t="s">
        <v>773</v>
      </c>
      <c r="I52" s="20"/>
      <c r="J52" s="17" t="s">
        <v>1241</v>
      </c>
      <c r="K52" s="18">
        <f>VLOOKUP(B52:B149,'[1]Sheet1'!$A:$B,2,0)</f>
        <v>91075.1</v>
      </c>
      <c r="L52" s="49"/>
      <c r="M52" s="2">
        <v>49</v>
      </c>
    </row>
    <row r="53" spans="1:13" ht="18" customHeight="1">
      <c r="A53" s="15">
        <v>50</v>
      </c>
      <c r="B53" s="24" t="s">
        <v>761</v>
      </c>
      <c r="C53" s="17" t="s">
        <v>953</v>
      </c>
      <c r="D53" s="22" t="str">
        <f>VLOOKUP(B53:B89,'[2]车辆基本资料'!$B$204:$G$262,5,0)</f>
        <v>2015.12.24</v>
      </c>
      <c r="E53" s="16" t="s">
        <v>28</v>
      </c>
      <c r="F53" s="16">
        <v>10.49</v>
      </c>
      <c r="G53" s="6">
        <v>1.3</v>
      </c>
      <c r="H53" s="18" t="s">
        <v>773</v>
      </c>
      <c r="I53" s="20"/>
      <c r="J53" s="17" t="s">
        <v>1244</v>
      </c>
      <c r="K53" s="18">
        <f>VLOOKUP(B53:B149,'[1]Sheet1'!$A:$B,2,0)</f>
        <v>78378.2</v>
      </c>
      <c r="L53" s="49"/>
      <c r="M53" s="2">
        <v>50</v>
      </c>
    </row>
    <row r="54" spans="1:13" ht="18" customHeight="1">
      <c r="A54" s="15">
        <v>51</v>
      </c>
      <c r="B54" s="24" t="s">
        <v>762</v>
      </c>
      <c r="C54" s="17" t="s">
        <v>953</v>
      </c>
      <c r="D54" s="22" t="str">
        <f>VLOOKUP(B54:B90,'[2]车辆基本资料'!$B$204:$G$262,5,0)</f>
        <v>2015.12.24</v>
      </c>
      <c r="E54" s="16" t="s">
        <v>30</v>
      </c>
      <c r="F54" s="16">
        <v>10.49</v>
      </c>
      <c r="G54" s="6">
        <v>1.3</v>
      </c>
      <c r="H54" s="18" t="s">
        <v>773</v>
      </c>
      <c r="I54" s="20"/>
      <c r="J54" s="17" t="s">
        <v>1241</v>
      </c>
      <c r="K54" s="18">
        <f>VLOOKUP(B54:B149,'[1]Sheet1'!$A:$B,2,0)</f>
        <v>82221.4</v>
      </c>
      <c r="L54" s="49"/>
      <c r="M54" s="2">
        <v>51</v>
      </c>
    </row>
    <row r="55" spans="1:13" ht="18" customHeight="1">
      <c r="A55" s="15">
        <v>52</v>
      </c>
      <c r="B55" s="24" t="s">
        <v>763</v>
      </c>
      <c r="C55" s="17" t="s">
        <v>953</v>
      </c>
      <c r="D55" s="22" t="str">
        <f>VLOOKUP(B55:B91,'[2]车辆基本资料'!$B$204:$G$262,5,0)</f>
        <v>2015.12.24</v>
      </c>
      <c r="E55" s="16" t="s">
        <v>30</v>
      </c>
      <c r="F55" s="16">
        <v>10.49</v>
      </c>
      <c r="G55" s="6">
        <v>1.3</v>
      </c>
      <c r="H55" s="18" t="s">
        <v>773</v>
      </c>
      <c r="I55" s="20"/>
      <c r="J55" s="17" t="s">
        <v>1241</v>
      </c>
      <c r="K55" s="18">
        <f>VLOOKUP(B55:B149,'[1]Sheet1'!$A:$B,2,0)</f>
        <v>91418.8</v>
      </c>
      <c r="L55" s="49"/>
      <c r="M55" s="2">
        <v>52</v>
      </c>
    </row>
    <row r="56" spans="1:13" ht="18" customHeight="1">
      <c r="A56" s="15">
        <v>53</v>
      </c>
      <c r="B56" s="18" t="s">
        <v>764</v>
      </c>
      <c r="C56" s="17" t="s">
        <v>953</v>
      </c>
      <c r="D56" s="22" t="str">
        <f>VLOOKUP(B56:B92,'[2]车辆基本资料'!$B$204:$G$262,5,0)</f>
        <v>2015.12.24</v>
      </c>
      <c r="E56" s="16" t="s">
        <v>30</v>
      </c>
      <c r="F56" s="16">
        <v>10.49</v>
      </c>
      <c r="G56" s="6">
        <v>1.3</v>
      </c>
      <c r="H56" s="18" t="s">
        <v>773</v>
      </c>
      <c r="I56" s="20"/>
      <c r="J56" s="17" t="s">
        <v>1241</v>
      </c>
      <c r="K56" s="18">
        <f>VLOOKUP(B56:B149,'[1]Sheet1'!$A:$B,2,0)</f>
        <v>78762.1</v>
      </c>
      <c r="L56" s="49"/>
      <c r="M56" s="2">
        <v>53</v>
      </c>
    </row>
    <row r="57" spans="1:13" ht="18" customHeight="1">
      <c r="A57" s="15">
        <v>54</v>
      </c>
      <c r="B57" s="18" t="s">
        <v>765</v>
      </c>
      <c r="C57" s="17" t="s">
        <v>953</v>
      </c>
      <c r="D57" s="22" t="str">
        <f>VLOOKUP(B57:B93,'[2]车辆基本资料'!$B$204:$G$262,5,0)</f>
        <v>2015.12.24</v>
      </c>
      <c r="E57" s="16" t="s">
        <v>28</v>
      </c>
      <c r="F57" s="16">
        <v>10.49</v>
      </c>
      <c r="G57" s="6">
        <v>1.3</v>
      </c>
      <c r="H57" s="18" t="s">
        <v>773</v>
      </c>
      <c r="I57" s="20"/>
      <c r="J57" s="17" t="s">
        <v>1244</v>
      </c>
      <c r="K57" s="18">
        <f>VLOOKUP(B57:B149,'[1]Sheet1'!$A:$B,2,0)</f>
        <v>67986</v>
      </c>
      <c r="L57" s="49"/>
      <c r="M57" s="2">
        <v>54</v>
      </c>
    </row>
    <row r="58" spans="1:13" ht="18" customHeight="1">
      <c r="A58" s="15">
        <v>55</v>
      </c>
      <c r="B58" s="24" t="s">
        <v>766</v>
      </c>
      <c r="C58" s="17" t="s">
        <v>953</v>
      </c>
      <c r="D58" s="22" t="str">
        <f>VLOOKUP(B58:B94,'[2]车辆基本资料'!$B$204:$G$262,5,0)</f>
        <v>2015.12.24</v>
      </c>
      <c r="E58" s="16" t="s">
        <v>27</v>
      </c>
      <c r="F58" s="16">
        <v>10.49</v>
      </c>
      <c r="G58" s="6">
        <v>1.3</v>
      </c>
      <c r="H58" s="18" t="s">
        <v>773</v>
      </c>
      <c r="I58" s="20"/>
      <c r="J58" s="17" t="s">
        <v>1234</v>
      </c>
      <c r="K58" s="18">
        <f>VLOOKUP(B58:B149,'[1]Sheet1'!$A:$B,2,0)</f>
        <v>88132.8</v>
      </c>
      <c r="L58" s="49"/>
      <c r="M58" s="2">
        <v>55</v>
      </c>
    </row>
    <row r="59" spans="1:13" ht="18" customHeight="1">
      <c r="A59" s="15">
        <v>56</v>
      </c>
      <c r="B59" s="24" t="s">
        <v>767</v>
      </c>
      <c r="C59" s="17" t="s">
        <v>953</v>
      </c>
      <c r="D59" s="22" t="str">
        <f>VLOOKUP(B59:B95,'[2]车辆基本资料'!$B$204:$G$262,5,0)</f>
        <v>2015.12.24</v>
      </c>
      <c r="E59" s="16" t="s">
        <v>27</v>
      </c>
      <c r="F59" s="16">
        <v>10.49</v>
      </c>
      <c r="G59" s="6">
        <v>1.3</v>
      </c>
      <c r="H59" s="18" t="s">
        <v>773</v>
      </c>
      <c r="I59" s="20"/>
      <c r="J59" s="17" t="s">
        <v>1234</v>
      </c>
      <c r="K59" s="18">
        <f>VLOOKUP(B59:B149,'[1]Sheet1'!$A:$B,2,0)</f>
        <v>93946.9</v>
      </c>
      <c r="L59" s="49"/>
      <c r="M59" s="2">
        <v>56</v>
      </c>
    </row>
    <row r="60" spans="1:13" ht="18" customHeight="1">
      <c r="A60" s="15">
        <v>57</v>
      </c>
      <c r="B60" s="18" t="s">
        <v>768</v>
      </c>
      <c r="C60" s="17" t="s">
        <v>953</v>
      </c>
      <c r="D60" s="22" t="str">
        <f>VLOOKUP(B60:B96,'[2]车辆基本资料'!$B$204:$G$262,5,0)</f>
        <v>2015.12.24</v>
      </c>
      <c r="E60" s="16" t="s">
        <v>27</v>
      </c>
      <c r="F60" s="16">
        <v>10.49</v>
      </c>
      <c r="G60" s="6">
        <v>1.3</v>
      </c>
      <c r="H60" s="18" t="s">
        <v>773</v>
      </c>
      <c r="I60" s="20"/>
      <c r="J60" s="17" t="s">
        <v>1234</v>
      </c>
      <c r="K60" s="18">
        <f>VLOOKUP(B60:B149,'[1]Sheet1'!$A:$B,2,0)</f>
        <v>81387.7</v>
      </c>
      <c r="L60" s="49"/>
      <c r="M60" s="2">
        <v>57</v>
      </c>
    </row>
    <row r="61" spans="1:13" ht="18" customHeight="1">
      <c r="A61" s="15">
        <v>58</v>
      </c>
      <c r="B61" s="24" t="s">
        <v>849</v>
      </c>
      <c r="C61" s="17" t="s">
        <v>953</v>
      </c>
      <c r="D61" s="19" t="str">
        <f>VLOOKUP(B61:B144,'[2]车辆基本资料'!$B$268:$H$359,5,0)</f>
        <v>2014.09.26</v>
      </c>
      <c r="E61" s="16" t="s">
        <v>27</v>
      </c>
      <c r="F61" s="16">
        <v>5.99</v>
      </c>
      <c r="G61" s="6">
        <v>0.7</v>
      </c>
      <c r="H61" s="18" t="s">
        <v>773</v>
      </c>
      <c r="I61" s="20"/>
      <c r="J61" s="17" t="s">
        <v>1234</v>
      </c>
      <c r="K61" s="18">
        <f>VLOOKUP(B61:B149,'[1]Sheet1'!$A:$B,2,0)</f>
        <v>74583.4</v>
      </c>
      <c r="L61" s="49"/>
      <c r="M61" s="2">
        <v>58</v>
      </c>
    </row>
    <row r="62" spans="1:13" ht="18" customHeight="1">
      <c r="A62" s="15">
        <v>59</v>
      </c>
      <c r="B62" s="24" t="s">
        <v>840</v>
      </c>
      <c r="C62" s="17" t="s">
        <v>953</v>
      </c>
      <c r="D62" s="19" t="str">
        <f>VLOOKUP(B62:B145,'[2]车辆基本资料'!$B$268:$H$359,5,0)</f>
        <v>2014.09.26</v>
      </c>
      <c r="E62" s="16" t="s">
        <v>27</v>
      </c>
      <c r="F62" s="16">
        <v>5.99</v>
      </c>
      <c r="G62" s="6">
        <v>0.7</v>
      </c>
      <c r="H62" s="18" t="s">
        <v>773</v>
      </c>
      <c r="I62" s="20"/>
      <c r="J62" s="17" t="s">
        <v>1234</v>
      </c>
      <c r="K62" s="18">
        <f>VLOOKUP(B62:B149,'[1]Sheet1'!$A:$B,2,0)</f>
        <v>70192</v>
      </c>
      <c r="L62" s="49"/>
      <c r="M62" s="2">
        <v>59</v>
      </c>
    </row>
    <row r="63" spans="1:13" ht="18" customHeight="1">
      <c r="A63" s="15">
        <v>60</v>
      </c>
      <c r="B63" s="18" t="s">
        <v>845</v>
      </c>
      <c r="C63" s="17" t="s">
        <v>953</v>
      </c>
      <c r="D63" s="19" t="str">
        <f>VLOOKUP(B63:B146,'[2]车辆基本资料'!$B$268:$H$359,5,0)</f>
        <v>2014.09.26</v>
      </c>
      <c r="E63" s="16" t="s">
        <v>27</v>
      </c>
      <c r="F63" s="16">
        <v>5.99</v>
      </c>
      <c r="G63" s="6">
        <v>0.7</v>
      </c>
      <c r="H63" s="18" t="s">
        <v>773</v>
      </c>
      <c r="I63" s="20"/>
      <c r="J63" s="17" t="s">
        <v>1234</v>
      </c>
      <c r="K63" s="18">
        <f>VLOOKUP(B63:B149,'[1]Sheet1'!$A:$B,2,0)</f>
        <v>76522.4</v>
      </c>
      <c r="L63" s="49"/>
      <c r="M63" s="2">
        <v>60</v>
      </c>
    </row>
    <row r="64" spans="1:13" ht="18" customHeight="1">
      <c r="A64" s="15">
        <v>61</v>
      </c>
      <c r="B64" s="24" t="s">
        <v>842</v>
      </c>
      <c r="C64" s="17" t="s">
        <v>953</v>
      </c>
      <c r="D64" s="19" t="str">
        <f>VLOOKUP(B64:B147,'[2]车辆基本资料'!$B$268:$H$359,5,0)</f>
        <v>2014.09.26</v>
      </c>
      <c r="E64" s="16" t="s">
        <v>27</v>
      </c>
      <c r="F64" s="16">
        <v>5.99</v>
      </c>
      <c r="G64" s="6">
        <v>0.7</v>
      </c>
      <c r="H64" s="18" t="s">
        <v>773</v>
      </c>
      <c r="I64" s="20"/>
      <c r="J64" s="17" t="s">
        <v>1234</v>
      </c>
      <c r="K64" s="18">
        <f>VLOOKUP(B64:B149,'[1]Sheet1'!$A:$B,2,0)</f>
        <v>62440.8</v>
      </c>
      <c r="L64" s="49"/>
      <c r="M64" s="2">
        <v>61</v>
      </c>
    </row>
    <row r="65" spans="1:13" ht="18" customHeight="1">
      <c r="A65" s="15">
        <v>62</v>
      </c>
      <c r="B65" s="18" t="s">
        <v>858</v>
      </c>
      <c r="C65" s="17" t="s">
        <v>953</v>
      </c>
      <c r="D65" s="19" t="str">
        <f>VLOOKUP(B65:B148,'[2]车辆基本资料'!$B$268:$H$359,5,0)</f>
        <v>2014.09.26</v>
      </c>
      <c r="E65" s="16" t="s">
        <v>27</v>
      </c>
      <c r="F65" s="16">
        <v>5.99</v>
      </c>
      <c r="G65" s="6">
        <v>0.7</v>
      </c>
      <c r="H65" s="18" t="s">
        <v>773</v>
      </c>
      <c r="I65" s="20"/>
      <c r="J65" s="17" t="s">
        <v>1234</v>
      </c>
      <c r="K65" s="18">
        <f>VLOOKUP(B65:B149,'[1]Sheet1'!$A:$B,2,0)</f>
        <v>65990.2</v>
      </c>
      <c r="L65" s="49"/>
      <c r="M65" s="2">
        <v>62</v>
      </c>
    </row>
    <row r="66" spans="1:13" ht="18" customHeight="1">
      <c r="A66" s="15">
        <v>63</v>
      </c>
      <c r="B66" s="24" t="s">
        <v>855</v>
      </c>
      <c r="C66" s="17" t="s">
        <v>953</v>
      </c>
      <c r="D66" s="19" t="str">
        <f>VLOOKUP(B66:B149,'[2]车辆基本资料'!$B$268:$H$359,5,0)</f>
        <v>2014.09.26</v>
      </c>
      <c r="E66" s="16" t="s">
        <v>27</v>
      </c>
      <c r="F66" s="16">
        <v>5.99</v>
      </c>
      <c r="G66" s="6">
        <v>0.7</v>
      </c>
      <c r="H66" s="18" t="s">
        <v>773</v>
      </c>
      <c r="I66" s="20"/>
      <c r="J66" s="17" t="s">
        <v>1234</v>
      </c>
      <c r="K66" s="18">
        <f>VLOOKUP(B66:B149,'[1]Sheet1'!$A:$B,2,0)</f>
        <v>65264.25</v>
      </c>
      <c r="L66" s="49"/>
      <c r="M66" s="2">
        <v>63</v>
      </c>
    </row>
    <row r="67" spans="1:13" ht="18" customHeight="1">
      <c r="A67" s="15">
        <v>64</v>
      </c>
      <c r="B67" s="21" t="s">
        <v>856</v>
      </c>
      <c r="C67" s="17" t="s">
        <v>953</v>
      </c>
      <c r="D67" s="19" t="str">
        <f>VLOOKUP(B67:B149,'[2]车辆基本资料'!$B$268:$H$359,5,0)</f>
        <v>2014.09.26</v>
      </c>
      <c r="E67" s="16" t="s">
        <v>27</v>
      </c>
      <c r="F67" s="16">
        <v>5.99</v>
      </c>
      <c r="G67" s="6">
        <v>0.7</v>
      </c>
      <c r="H67" s="18" t="s">
        <v>773</v>
      </c>
      <c r="I67" s="20"/>
      <c r="J67" s="17" t="s">
        <v>1234</v>
      </c>
      <c r="K67" s="18">
        <f>VLOOKUP(B67:B149,'[1]Sheet1'!$A:$B,2,0)</f>
        <v>52674.7</v>
      </c>
      <c r="L67" s="49"/>
      <c r="M67" s="2">
        <v>64</v>
      </c>
    </row>
    <row r="68" spans="1:13" ht="18" customHeight="1">
      <c r="A68" s="15">
        <v>65</v>
      </c>
      <c r="B68" s="18" t="s">
        <v>861</v>
      </c>
      <c r="C68" s="17" t="s">
        <v>953</v>
      </c>
      <c r="D68" s="19" t="str">
        <f>VLOOKUP(B68:B149,'[2]车辆基本资料'!$B$268:$H$359,5,0)</f>
        <v>2014.09.26</v>
      </c>
      <c r="E68" s="16" t="s">
        <v>27</v>
      </c>
      <c r="F68" s="16">
        <v>5.99</v>
      </c>
      <c r="G68" s="6">
        <v>0.7</v>
      </c>
      <c r="H68" s="18" t="s">
        <v>773</v>
      </c>
      <c r="I68" s="20"/>
      <c r="J68" s="17" t="s">
        <v>1234</v>
      </c>
      <c r="K68" s="18">
        <f>VLOOKUP(B68:B149,'[1]Sheet1'!$A:$B,2,0)</f>
        <v>72564.75</v>
      </c>
      <c r="L68" s="49"/>
      <c r="M68" s="2">
        <v>65</v>
      </c>
    </row>
    <row r="69" spans="1:13" ht="18" customHeight="1">
      <c r="A69" s="15">
        <v>66</v>
      </c>
      <c r="B69" s="24" t="s">
        <v>864</v>
      </c>
      <c r="C69" s="17" t="s">
        <v>953</v>
      </c>
      <c r="D69" s="19" t="str">
        <f>VLOOKUP(B69:B149,'[2]车辆基本资料'!$B$268:$H$359,5,0)</f>
        <v>2014.09.26</v>
      </c>
      <c r="E69" s="16" t="s">
        <v>27</v>
      </c>
      <c r="F69" s="16">
        <v>5.99</v>
      </c>
      <c r="G69" s="6">
        <v>0.7</v>
      </c>
      <c r="H69" s="18" t="s">
        <v>773</v>
      </c>
      <c r="I69" s="20"/>
      <c r="J69" s="17" t="s">
        <v>1234</v>
      </c>
      <c r="K69" s="18">
        <f>VLOOKUP(B69:B149,'[1]Sheet1'!$A:$B,2,0)</f>
        <v>74453.8</v>
      </c>
      <c r="L69" s="49"/>
      <c r="M69" s="2">
        <v>66</v>
      </c>
    </row>
    <row r="70" spans="1:13" ht="18" customHeight="1">
      <c r="A70" s="15">
        <v>67</v>
      </c>
      <c r="B70" s="18" t="s">
        <v>841</v>
      </c>
      <c r="C70" s="17" t="s">
        <v>953</v>
      </c>
      <c r="D70" s="19" t="str">
        <f>VLOOKUP(B70:B149,'[2]车辆基本资料'!$B$268:$H$359,5,0)</f>
        <v>2014.09.26</v>
      </c>
      <c r="E70" s="16" t="s">
        <v>27</v>
      </c>
      <c r="F70" s="16">
        <v>5.99</v>
      </c>
      <c r="G70" s="6">
        <v>0.7</v>
      </c>
      <c r="H70" s="18" t="s">
        <v>773</v>
      </c>
      <c r="I70" s="20"/>
      <c r="J70" s="17" t="s">
        <v>1234</v>
      </c>
      <c r="K70" s="18">
        <f>VLOOKUP(B70:B149,'[1]Sheet1'!$A:$B,2,0)</f>
        <v>69019.75</v>
      </c>
      <c r="L70" s="49"/>
      <c r="M70" s="2">
        <v>67</v>
      </c>
    </row>
    <row r="71" spans="1:13" ht="18" customHeight="1">
      <c r="A71" s="15">
        <v>68</v>
      </c>
      <c r="B71" s="18" t="s">
        <v>865</v>
      </c>
      <c r="C71" s="17" t="s">
        <v>953</v>
      </c>
      <c r="D71" s="19" t="str">
        <f>VLOOKUP(B71:B149,'[2]车辆基本资料'!$B$268:$H$359,5,0)</f>
        <v>2014.09.26</v>
      </c>
      <c r="E71" s="16" t="s">
        <v>27</v>
      </c>
      <c r="F71" s="16">
        <v>5.99</v>
      </c>
      <c r="G71" s="6">
        <v>0.7</v>
      </c>
      <c r="H71" s="18" t="s">
        <v>773</v>
      </c>
      <c r="I71" s="20"/>
      <c r="J71" s="17" t="s">
        <v>1234</v>
      </c>
      <c r="K71" s="18">
        <f>VLOOKUP(B71:B149,'[1]Sheet1'!$A:$B,2,0)</f>
        <v>74832.35</v>
      </c>
      <c r="L71" s="49"/>
      <c r="M71" s="2">
        <v>68</v>
      </c>
    </row>
    <row r="72" spans="1:13" ht="18" customHeight="1">
      <c r="A72" s="15">
        <v>69</v>
      </c>
      <c r="B72" s="18" t="s">
        <v>848</v>
      </c>
      <c r="C72" s="17" t="s">
        <v>953</v>
      </c>
      <c r="D72" s="19" t="str">
        <f>VLOOKUP(B72:B149,'[2]车辆基本资料'!$B$268:$H$359,5,0)</f>
        <v>2014.09.26</v>
      </c>
      <c r="E72" s="16" t="s">
        <v>27</v>
      </c>
      <c r="F72" s="16">
        <v>5.99</v>
      </c>
      <c r="G72" s="6">
        <v>0.7</v>
      </c>
      <c r="H72" s="18" t="s">
        <v>773</v>
      </c>
      <c r="I72" s="20"/>
      <c r="J72" s="17" t="s">
        <v>1234</v>
      </c>
      <c r="K72" s="18">
        <f>VLOOKUP(B72:B149,'[1]Sheet1'!$A:$B,2,0)</f>
        <v>73463.5</v>
      </c>
      <c r="L72" s="49"/>
      <c r="M72" s="2">
        <v>69</v>
      </c>
    </row>
    <row r="73" spans="1:13" ht="18" customHeight="1">
      <c r="A73" s="15">
        <v>70</v>
      </c>
      <c r="B73" s="18" t="s">
        <v>854</v>
      </c>
      <c r="C73" s="17" t="s">
        <v>953</v>
      </c>
      <c r="D73" s="19" t="str">
        <f>VLOOKUP(B73:B149,'[2]车辆基本资料'!$B$268:$H$359,5,0)</f>
        <v>2014.09.26</v>
      </c>
      <c r="E73" s="16" t="s">
        <v>27</v>
      </c>
      <c r="F73" s="16">
        <v>5.99</v>
      </c>
      <c r="G73" s="6">
        <v>0.7</v>
      </c>
      <c r="H73" s="18" t="s">
        <v>773</v>
      </c>
      <c r="I73" s="20"/>
      <c r="J73" s="17" t="s">
        <v>1234</v>
      </c>
      <c r="K73" s="18">
        <f>VLOOKUP(B73:B149,'[1]Sheet1'!$A:$B,2,0)</f>
        <v>37132.8</v>
      </c>
      <c r="L73" s="49"/>
      <c r="M73" s="2">
        <v>70</v>
      </c>
    </row>
    <row r="74" spans="1:13" ht="18" customHeight="1">
      <c r="A74" s="15">
        <v>71</v>
      </c>
      <c r="B74" s="24" t="s">
        <v>853</v>
      </c>
      <c r="C74" s="17" t="s">
        <v>953</v>
      </c>
      <c r="D74" s="19" t="str">
        <f>VLOOKUP(B74:B149,'[2]车辆基本资料'!$B$268:$H$359,5,0)</f>
        <v>2014.09.26</v>
      </c>
      <c r="E74" s="16" t="s">
        <v>27</v>
      </c>
      <c r="F74" s="16">
        <v>5.99</v>
      </c>
      <c r="G74" s="6">
        <v>0.7</v>
      </c>
      <c r="H74" s="18" t="s">
        <v>773</v>
      </c>
      <c r="I74" s="20"/>
      <c r="J74" s="17" t="s">
        <v>1234</v>
      </c>
      <c r="K74" s="18">
        <f>VLOOKUP(B74:B149,'[1]Sheet1'!$A:$B,2,0)</f>
        <v>67519.9</v>
      </c>
      <c r="L74" s="49"/>
      <c r="M74" s="2">
        <v>71</v>
      </c>
    </row>
    <row r="75" spans="1:13" ht="18" customHeight="1">
      <c r="A75" s="15">
        <v>72</v>
      </c>
      <c r="B75" s="18" t="s">
        <v>860</v>
      </c>
      <c r="C75" s="17" t="s">
        <v>953</v>
      </c>
      <c r="D75" s="19" t="str">
        <f>VLOOKUP(B75:B149,'[2]车辆基本资料'!$B$268:$H$359,5,0)</f>
        <v>2014.09.26</v>
      </c>
      <c r="E75" s="16" t="s">
        <v>27</v>
      </c>
      <c r="F75" s="16">
        <v>5.99</v>
      </c>
      <c r="G75" s="6">
        <v>0.7</v>
      </c>
      <c r="H75" s="18" t="s">
        <v>773</v>
      </c>
      <c r="I75" s="20"/>
      <c r="J75" s="17" t="s">
        <v>1234</v>
      </c>
      <c r="K75" s="18">
        <f>VLOOKUP(B75:B149,'[1]Sheet1'!$A:$B,2,0)</f>
        <v>72356.85</v>
      </c>
      <c r="L75" s="49"/>
      <c r="M75" s="2">
        <v>72</v>
      </c>
    </row>
    <row r="76" spans="1:13" ht="18" customHeight="1">
      <c r="A76" s="15">
        <v>73</v>
      </c>
      <c r="B76" s="18" t="s">
        <v>851</v>
      </c>
      <c r="C76" s="17" t="s">
        <v>953</v>
      </c>
      <c r="D76" s="19" t="str">
        <f>VLOOKUP(B76:B149,'[2]车辆基本资料'!$B$268:$H$359,5,0)</f>
        <v>2014.09.26</v>
      </c>
      <c r="E76" s="16" t="s">
        <v>27</v>
      </c>
      <c r="F76" s="16">
        <v>5.99</v>
      </c>
      <c r="G76" s="6">
        <v>0.7</v>
      </c>
      <c r="H76" s="18" t="s">
        <v>773</v>
      </c>
      <c r="I76" s="20"/>
      <c r="J76" s="17" t="s">
        <v>1234</v>
      </c>
      <c r="K76" s="18">
        <f>VLOOKUP(B76:B149,'[1]Sheet1'!$A:$B,2,0)</f>
        <v>58045.9</v>
      </c>
      <c r="L76" s="49"/>
      <c r="M76" s="2">
        <v>73</v>
      </c>
    </row>
    <row r="77" spans="1:13" ht="18" customHeight="1">
      <c r="A77" s="15">
        <v>74</v>
      </c>
      <c r="B77" s="24" t="s">
        <v>859</v>
      </c>
      <c r="C77" s="17" t="s">
        <v>953</v>
      </c>
      <c r="D77" s="19" t="str">
        <f>VLOOKUP(B77:B149,'[2]车辆基本资料'!$B$268:$H$359,5,0)</f>
        <v>2014.09.26</v>
      </c>
      <c r="E77" s="16" t="s">
        <v>27</v>
      </c>
      <c r="F77" s="16">
        <v>5.99</v>
      </c>
      <c r="G77" s="6">
        <v>0.7</v>
      </c>
      <c r="H77" s="18" t="s">
        <v>773</v>
      </c>
      <c r="I77" s="20"/>
      <c r="J77" s="17" t="s">
        <v>1234</v>
      </c>
      <c r="K77" s="18">
        <f>VLOOKUP(B77:B149,'[1]Sheet1'!$A:$B,2,0)</f>
        <v>70293.95</v>
      </c>
      <c r="L77" s="49"/>
      <c r="M77" s="2">
        <v>74</v>
      </c>
    </row>
    <row r="78" spans="1:13" ht="18" customHeight="1">
      <c r="A78" s="15">
        <v>75</v>
      </c>
      <c r="B78" s="18" t="s">
        <v>843</v>
      </c>
      <c r="C78" s="17" t="s">
        <v>953</v>
      </c>
      <c r="D78" s="19" t="str">
        <f>VLOOKUP(B78:B149,'[2]车辆基本资料'!$B$268:$H$359,5,0)</f>
        <v>2014.09.26</v>
      </c>
      <c r="E78" s="16" t="s">
        <v>27</v>
      </c>
      <c r="F78" s="16">
        <v>5.99</v>
      </c>
      <c r="G78" s="6">
        <v>0.7</v>
      </c>
      <c r="H78" s="18" t="s">
        <v>773</v>
      </c>
      <c r="I78" s="20"/>
      <c r="J78" s="17" t="s">
        <v>1234</v>
      </c>
      <c r="K78" s="18">
        <f>VLOOKUP(B78:B149,'[1]Sheet1'!$A:$B,2,0)</f>
        <v>60909.85</v>
      </c>
      <c r="L78" s="49"/>
      <c r="M78" s="2">
        <v>75</v>
      </c>
    </row>
    <row r="79" spans="1:13" ht="18" customHeight="1">
      <c r="A79" s="15">
        <v>76</v>
      </c>
      <c r="B79" s="18" t="s">
        <v>846</v>
      </c>
      <c r="C79" s="17" t="s">
        <v>953</v>
      </c>
      <c r="D79" s="19" t="str">
        <f>VLOOKUP(B79:B149,'[2]车辆基本资料'!$B$268:$H$359,5,0)</f>
        <v>2014.09.26</v>
      </c>
      <c r="E79" s="16" t="s">
        <v>27</v>
      </c>
      <c r="F79" s="16">
        <v>5.99</v>
      </c>
      <c r="G79" s="6">
        <v>0.7</v>
      </c>
      <c r="H79" s="18" t="s">
        <v>773</v>
      </c>
      <c r="I79" s="20"/>
      <c r="J79" s="17" t="s">
        <v>1234</v>
      </c>
      <c r="K79" s="18">
        <f>VLOOKUP(B79:B149,'[1]Sheet1'!$A:$B,2,0)</f>
        <v>73425.3</v>
      </c>
      <c r="L79" s="49"/>
      <c r="M79" s="2">
        <v>76</v>
      </c>
    </row>
    <row r="80" spans="1:13" ht="18" customHeight="1">
      <c r="A80" s="15">
        <v>77</v>
      </c>
      <c r="B80" s="18" t="s">
        <v>847</v>
      </c>
      <c r="C80" s="17" t="s">
        <v>953</v>
      </c>
      <c r="D80" s="19" t="str">
        <f>VLOOKUP(B80:B149,'[2]车辆基本资料'!$B$268:$H$359,5,0)</f>
        <v>2014.09.26</v>
      </c>
      <c r="E80" s="16" t="s">
        <v>27</v>
      </c>
      <c r="F80" s="16">
        <v>5.99</v>
      </c>
      <c r="G80" s="6">
        <v>0.7</v>
      </c>
      <c r="H80" s="18" t="s">
        <v>773</v>
      </c>
      <c r="I80" s="20"/>
      <c r="J80" s="17" t="s">
        <v>1234</v>
      </c>
      <c r="K80" s="18">
        <f>VLOOKUP(B80:B149,'[1]Sheet1'!$A:$B,2,0)</f>
        <v>54945.3</v>
      </c>
      <c r="L80" s="49"/>
      <c r="M80" s="2">
        <v>77</v>
      </c>
    </row>
    <row r="81" spans="1:13" ht="18" customHeight="1">
      <c r="A81" s="15">
        <v>78</v>
      </c>
      <c r="B81" s="24" t="s">
        <v>850</v>
      </c>
      <c r="C81" s="17" t="s">
        <v>953</v>
      </c>
      <c r="D81" s="19" t="str">
        <f>VLOOKUP(B81:B149,'[2]车辆基本资料'!$B$268:$H$359,5,0)</f>
        <v>2014.09.26</v>
      </c>
      <c r="E81" s="16" t="s">
        <v>27</v>
      </c>
      <c r="F81" s="16">
        <v>5.99</v>
      </c>
      <c r="G81" s="6">
        <v>0.7</v>
      </c>
      <c r="H81" s="18" t="s">
        <v>773</v>
      </c>
      <c r="I81" s="20"/>
      <c r="J81" s="17" t="s">
        <v>1234</v>
      </c>
      <c r="K81" s="18">
        <f>VLOOKUP(B81:B149,'[1]Sheet1'!$A:$B,2,0)</f>
        <v>66239.6</v>
      </c>
      <c r="L81" s="49"/>
      <c r="M81" s="2">
        <v>78</v>
      </c>
    </row>
    <row r="82" spans="1:13" ht="18" customHeight="1">
      <c r="A82" s="15">
        <v>79</v>
      </c>
      <c r="B82" s="18" t="s">
        <v>857</v>
      </c>
      <c r="C82" s="17" t="s">
        <v>953</v>
      </c>
      <c r="D82" s="19" t="str">
        <f>VLOOKUP(B82:B149,'[2]车辆基本资料'!$B$268:$H$359,5,0)</f>
        <v>2014.09.26</v>
      </c>
      <c r="E82" s="16" t="s">
        <v>27</v>
      </c>
      <c r="F82" s="16">
        <v>5.99</v>
      </c>
      <c r="G82" s="6">
        <v>0.7</v>
      </c>
      <c r="H82" s="18" t="s">
        <v>773</v>
      </c>
      <c r="I82" s="20"/>
      <c r="J82" s="17" t="s">
        <v>1234</v>
      </c>
      <c r="K82" s="18">
        <f>VLOOKUP(B82:B149,'[1]Sheet1'!$A:$B,2,0)</f>
        <v>67281</v>
      </c>
      <c r="L82" s="49"/>
      <c r="M82" s="2">
        <v>79</v>
      </c>
    </row>
    <row r="83" spans="1:13" ht="18" customHeight="1">
      <c r="A83" s="15">
        <v>80</v>
      </c>
      <c r="B83" s="18" t="s">
        <v>844</v>
      </c>
      <c r="C83" s="17" t="s">
        <v>953</v>
      </c>
      <c r="D83" s="19" t="str">
        <f>VLOOKUP(B83:B149,'[2]车辆基本资料'!$B$268:$H$359,5,0)</f>
        <v>2014.09.26</v>
      </c>
      <c r="E83" s="16" t="s">
        <v>27</v>
      </c>
      <c r="F83" s="16">
        <v>5.99</v>
      </c>
      <c r="G83" s="6">
        <v>0.7</v>
      </c>
      <c r="H83" s="18" t="s">
        <v>773</v>
      </c>
      <c r="I83" s="20"/>
      <c r="J83" s="17" t="s">
        <v>1234</v>
      </c>
      <c r="K83" s="18">
        <f>VLOOKUP(B83:B149,'[1]Sheet1'!$A:$B,2,0)</f>
        <v>49492.8</v>
      </c>
      <c r="L83" s="49"/>
      <c r="M83" s="2">
        <v>80</v>
      </c>
    </row>
    <row r="84" spans="1:13" ht="18" customHeight="1">
      <c r="A84" s="15">
        <v>81</v>
      </c>
      <c r="B84" s="18" t="s">
        <v>862</v>
      </c>
      <c r="C84" s="17" t="s">
        <v>953</v>
      </c>
      <c r="D84" s="19" t="str">
        <f>VLOOKUP(B84:B149,'[2]车辆基本资料'!$B$268:$H$359,5,0)</f>
        <v>2014.09.26</v>
      </c>
      <c r="E84" s="16" t="s">
        <v>27</v>
      </c>
      <c r="F84" s="16">
        <v>5.99</v>
      </c>
      <c r="G84" s="6">
        <v>0.7</v>
      </c>
      <c r="H84" s="18" t="s">
        <v>773</v>
      </c>
      <c r="I84" s="20"/>
      <c r="J84" s="17" t="s">
        <v>1234</v>
      </c>
      <c r="K84" s="18">
        <f>VLOOKUP(B84:B149,'[1]Sheet1'!$A:$B,2,0)</f>
        <v>73256.35</v>
      </c>
      <c r="L84" s="49"/>
      <c r="M84" s="2">
        <v>81</v>
      </c>
    </row>
    <row r="85" spans="1:13" ht="18" customHeight="1">
      <c r="A85" s="15">
        <v>82</v>
      </c>
      <c r="B85" s="24" t="s">
        <v>995</v>
      </c>
      <c r="C85" s="17" t="s">
        <v>953</v>
      </c>
      <c r="D85" s="19" t="str">
        <f>VLOOKUP(B85:B149,'[2]车辆基本资料'!$B$268:$H$359,5,0)</f>
        <v>2017.01.10</v>
      </c>
      <c r="E85" s="16" t="s">
        <v>27</v>
      </c>
      <c r="F85" s="16">
        <v>5.99</v>
      </c>
      <c r="G85" s="6">
        <v>0.7</v>
      </c>
      <c r="H85" s="18" t="s">
        <v>773</v>
      </c>
      <c r="I85" s="20"/>
      <c r="J85" s="17" t="s">
        <v>1234</v>
      </c>
      <c r="K85" s="18">
        <f>VLOOKUP(B85:B149,'[1]Sheet1'!$A:$B,2,0)</f>
        <v>46506.75</v>
      </c>
      <c r="L85" s="49"/>
      <c r="M85" s="2">
        <v>82</v>
      </c>
    </row>
    <row r="86" spans="1:13" ht="18" customHeight="1">
      <c r="A86" s="15">
        <v>83</v>
      </c>
      <c r="B86" s="18" t="s">
        <v>983</v>
      </c>
      <c r="C86" s="17" t="s">
        <v>953</v>
      </c>
      <c r="D86" s="19" t="str">
        <f>VLOOKUP(B86:B149,'[2]车辆基本资料'!$B$268:$H$359,5,0)</f>
        <v>2017.01.10</v>
      </c>
      <c r="E86" s="16" t="s">
        <v>27</v>
      </c>
      <c r="F86" s="16">
        <v>5.99</v>
      </c>
      <c r="G86" s="6">
        <v>0.7</v>
      </c>
      <c r="H86" s="18" t="s">
        <v>773</v>
      </c>
      <c r="I86" s="20"/>
      <c r="J86" s="17" t="s">
        <v>1234</v>
      </c>
      <c r="K86" s="18">
        <f>VLOOKUP(B86:B149,'[1]Sheet1'!$A:$B,2,0)</f>
        <v>58684.1</v>
      </c>
      <c r="L86" s="49"/>
      <c r="M86" s="2">
        <v>83</v>
      </c>
    </row>
    <row r="87" spans="1:13" ht="18" customHeight="1">
      <c r="A87" s="15">
        <v>84</v>
      </c>
      <c r="B87" s="18" t="s">
        <v>957</v>
      </c>
      <c r="C87" s="17" t="s">
        <v>953</v>
      </c>
      <c r="D87" s="19" t="str">
        <f>VLOOKUP(B87:B149,'[2]车辆基本资料'!$B$268:$H$359,5,0)</f>
        <v>2017.01.10</v>
      </c>
      <c r="E87" s="16" t="s">
        <v>27</v>
      </c>
      <c r="F87" s="16">
        <v>5.99</v>
      </c>
      <c r="G87" s="6">
        <v>0.7</v>
      </c>
      <c r="H87" s="18" t="s">
        <v>773</v>
      </c>
      <c r="I87" s="20"/>
      <c r="J87" s="17" t="s">
        <v>1234</v>
      </c>
      <c r="K87" s="18">
        <f>VLOOKUP(B87:B149,'[1]Sheet1'!$A:$B,2,0)</f>
        <v>73306.3</v>
      </c>
      <c r="L87" s="49"/>
      <c r="M87" s="2">
        <v>84</v>
      </c>
    </row>
    <row r="88" spans="1:13" ht="18" customHeight="1">
      <c r="A88" s="15">
        <v>85</v>
      </c>
      <c r="B88" s="18" t="s">
        <v>1003</v>
      </c>
      <c r="C88" s="17" t="s">
        <v>953</v>
      </c>
      <c r="D88" s="19" t="str">
        <f>VLOOKUP(B88:B149,'[2]车辆基本资料'!$B$268:$H$359,5,0)</f>
        <v>2017.01.10</v>
      </c>
      <c r="E88" s="16" t="s">
        <v>27</v>
      </c>
      <c r="F88" s="16">
        <v>5.99</v>
      </c>
      <c r="G88" s="6">
        <v>0.7</v>
      </c>
      <c r="H88" s="18" t="s">
        <v>773</v>
      </c>
      <c r="I88" s="20"/>
      <c r="J88" s="17" t="s">
        <v>1234</v>
      </c>
      <c r="K88" s="18">
        <f>VLOOKUP(B88:B149,'[1]Sheet1'!$A:$B,2,0)</f>
        <v>45575.7</v>
      </c>
      <c r="L88" s="49"/>
      <c r="M88" s="2">
        <v>85</v>
      </c>
    </row>
    <row r="89" spans="1:13" ht="18" customHeight="1">
      <c r="A89" s="15">
        <v>86</v>
      </c>
      <c r="B89" s="18" t="s">
        <v>988</v>
      </c>
      <c r="C89" s="17" t="s">
        <v>953</v>
      </c>
      <c r="D89" s="19" t="str">
        <f>VLOOKUP(B89:B149,'[2]车辆基本资料'!$B$268:$H$359,5,0)</f>
        <v>2017.01.10</v>
      </c>
      <c r="E89" s="16" t="s">
        <v>27</v>
      </c>
      <c r="F89" s="16">
        <v>5.99</v>
      </c>
      <c r="G89" s="6">
        <v>0.7</v>
      </c>
      <c r="H89" s="18" t="s">
        <v>773</v>
      </c>
      <c r="I89" s="20"/>
      <c r="J89" s="17" t="s">
        <v>1234</v>
      </c>
      <c r="K89" s="18">
        <f>VLOOKUP(B89:B149,'[1]Sheet1'!$A:$B,2,0)</f>
        <v>50865.3</v>
      </c>
      <c r="L89" s="49"/>
      <c r="M89" s="2">
        <v>86</v>
      </c>
    </row>
    <row r="90" spans="1:13" ht="18" customHeight="1">
      <c r="A90" s="15">
        <v>87</v>
      </c>
      <c r="B90" s="18" t="s">
        <v>1008</v>
      </c>
      <c r="C90" s="17" t="s">
        <v>953</v>
      </c>
      <c r="D90" s="19" t="str">
        <f>VLOOKUP(B90:B149,'[2]车辆基本资料'!$B$268:$H$359,5,0)</f>
        <v>2017.01.10</v>
      </c>
      <c r="E90" s="16" t="s">
        <v>27</v>
      </c>
      <c r="F90" s="16">
        <v>5.99</v>
      </c>
      <c r="G90" s="6">
        <v>0.7</v>
      </c>
      <c r="H90" s="18" t="s">
        <v>773</v>
      </c>
      <c r="I90" s="20"/>
      <c r="J90" s="17" t="s">
        <v>1234</v>
      </c>
      <c r="K90" s="18">
        <f>VLOOKUP(B90:B149,'[1]Sheet1'!$A:$B,2,0)</f>
        <v>41296.5</v>
      </c>
      <c r="L90" s="49"/>
      <c r="M90" s="2">
        <v>87</v>
      </c>
    </row>
    <row r="91" spans="1:13" ht="18" customHeight="1">
      <c r="A91" s="15">
        <v>88</v>
      </c>
      <c r="B91" s="18" t="s">
        <v>984</v>
      </c>
      <c r="C91" s="17" t="s">
        <v>953</v>
      </c>
      <c r="D91" s="19" t="str">
        <f>VLOOKUP(B91:B149,'[2]车辆基本资料'!$B$268:$H$359,5,0)</f>
        <v>2017.01.10</v>
      </c>
      <c r="E91" s="16" t="s">
        <v>27</v>
      </c>
      <c r="F91" s="16">
        <v>5.99</v>
      </c>
      <c r="G91" s="6">
        <v>0.7</v>
      </c>
      <c r="H91" s="18" t="s">
        <v>773</v>
      </c>
      <c r="I91" s="20"/>
      <c r="J91" s="17" t="s">
        <v>1234</v>
      </c>
      <c r="K91" s="18">
        <f>VLOOKUP(B91:B149,'[1]Sheet1'!$A:$B,2,0)</f>
        <v>61609.9</v>
      </c>
      <c r="L91" s="49"/>
      <c r="M91" s="2">
        <v>88</v>
      </c>
    </row>
    <row r="92" spans="1:13" ht="18" customHeight="1">
      <c r="A92" s="15">
        <v>89</v>
      </c>
      <c r="B92" s="18" t="s">
        <v>976</v>
      </c>
      <c r="C92" s="17" t="s">
        <v>953</v>
      </c>
      <c r="D92" s="19" t="str">
        <f>VLOOKUP(B92:B149,'[2]车辆基本资料'!$B$268:$H$359,5,0)</f>
        <v>2017.01.10</v>
      </c>
      <c r="E92" s="16" t="s">
        <v>27</v>
      </c>
      <c r="F92" s="16">
        <v>5.99</v>
      </c>
      <c r="G92" s="6">
        <v>0.7</v>
      </c>
      <c r="H92" s="18" t="s">
        <v>773</v>
      </c>
      <c r="I92" s="20"/>
      <c r="J92" s="17" t="s">
        <v>1234</v>
      </c>
      <c r="K92" s="18">
        <f>VLOOKUP(B92:B149,'[1]Sheet1'!$A:$B,2,0)</f>
        <v>60563.9</v>
      </c>
      <c r="L92" s="49"/>
      <c r="M92" s="2">
        <v>89</v>
      </c>
    </row>
    <row r="93" spans="1:13" ht="18" customHeight="1">
      <c r="A93" s="15">
        <v>90</v>
      </c>
      <c r="B93" s="18" t="s">
        <v>990</v>
      </c>
      <c r="C93" s="17" t="s">
        <v>953</v>
      </c>
      <c r="D93" s="19" t="str">
        <f>VLOOKUP(B93:B149,'[2]车辆基本资料'!$B$268:$H$359,5,0)</f>
        <v>2017.01.10</v>
      </c>
      <c r="E93" s="16" t="s">
        <v>27</v>
      </c>
      <c r="F93" s="16">
        <v>5.99</v>
      </c>
      <c r="G93" s="6">
        <v>0.7</v>
      </c>
      <c r="H93" s="18" t="s">
        <v>773</v>
      </c>
      <c r="I93" s="20"/>
      <c r="J93" s="17" t="s">
        <v>1234</v>
      </c>
      <c r="K93" s="18">
        <f>VLOOKUP(B93:B149,'[1]Sheet1'!$A:$B,2,0)</f>
        <v>51348.85</v>
      </c>
      <c r="L93" s="49"/>
      <c r="M93" s="2">
        <v>90</v>
      </c>
    </row>
    <row r="94" spans="1:13" ht="18" customHeight="1">
      <c r="A94" s="15">
        <v>91</v>
      </c>
      <c r="B94" s="24" t="s">
        <v>989</v>
      </c>
      <c r="C94" s="17" t="s">
        <v>953</v>
      </c>
      <c r="D94" s="19" t="str">
        <f>VLOOKUP(B94:B149,'[2]车辆基本资料'!$B$268:$H$359,5,0)</f>
        <v>2017.01.10</v>
      </c>
      <c r="E94" s="16" t="s">
        <v>27</v>
      </c>
      <c r="F94" s="16">
        <v>5.99</v>
      </c>
      <c r="G94" s="6">
        <v>0.7</v>
      </c>
      <c r="H94" s="18" t="s">
        <v>773</v>
      </c>
      <c r="I94" s="20"/>
      <c r="J94" s="17" t="s">
        <v>1234</v>
      </c>
      <c r="K94" s="18">
        <f>VLOOKUP(B94:B149,'[1]Sheet1'!$A:$B,2,0)</f>
        <v>51878.35</v>
      </c>
      <c r="L94" s="49"/>
      <c r="M94" s="2">
        <v>91</v>
      </c>
    </row>
    <row r="95" spans="1:13" ht="18" customHeight="1">
      <c r="A95" s="15">
        <v>92</v>
      </c>
      <c r="B95" s="18" t="s">
        <v>969</v>
      </c>
      <c r="C95" s="17" t="s">
        <v>953</v>
      </c>
      <c r="D95" s="19" t="str">
        <f>VLOOKUP(B95:B149,'[2]车辆基本资料'!$B$268:$H$359,5,0)</f>
        <v>2017.01.10</v>
      </c>
      <c r="E95" s="16" t="s">
        <v>27</v>
      </c>
      <c r="F95" s="16">
        <v>5.99</v>
      </c>
      <c r="G95" s="6">
        <v>0.7</v>
      </c>
      <c r="H95" s="18" t="s">
        <v>773</v>
      </c>
      <c r="I95" s="20"/>
      <c r="J95" s="17" t="s">
        <v>1234</v>
      </c>
      <c r="K95" s="18">
        <f>VLOOKUP(B95:B149,'[1]Sheet1'!$A:$B,2,0)</f>
        <v>74615.15</v>
      </c>
      <c r="L95" s="49"/>
      <c r="M95" s="2">
        <v>92</v>
      </c>
    </row>
    <row r="96" spans="1:13" ht="18" customHeight="1">
      <c r="A96" s="15">
        <v>93</v>
      </c>
      <c r="B96" s="18" t="s">
        <v>1014</v>
      </c>
      <c r="C96" s="17" t="s">
        <v>953</v>
      </c>
      <c r="D96" s="19" t="str">
        <f>VLOOKUP(B96:B149,'[2]车辆基本资料'!$B$268:$H$359,5,0)</f>
        <v>2017.01.10</v>
      </c>
      <c r="E96" s="16" t="s">
        <v>29</v>
      </c>
      <c r="F96" s="16">
        <v>5.99</v>
      </c>
      <c r="G96" s="6">
        <v>0.7</v>
      </c>
      <c r="H96" s="18" t="s">
        <v>773</v>
      </c>
      <c r="I96" s="20"/>
      <c r="J96" s="17" t="s">
        <v>882</v>
      </c>
      <c r="K96" s="18">
        <f>VLOOKUP(B96:B149,'[1]Sheet1'!$A:$B,2,0)</f>
        <v>32676.5</v>
      </c>
      <c r="L96" s="49"/>
      <c r="M96" s="2">
        <v>93</v>
      </c>
    </row>
    <row r="97" spans="1:13" ht="18" customHeight="1">
      <c r="A97" s="15">
        <v>94</v>
      </c>
      <c r="B97" s="18" t="s">
        <v>961</v>
      </c>
      <c r="C97" s="17" t="s">
        <v>953</v>
      </c>
      <c r="D97" s="19" t="str">
        <f>VLOOKUP(B97:B149,'[2]车辆基本资料'!$B$268:$H$359,5,0)</f>
        <v>2017.01.10</v>
      </c>
      <c r="E97" s="16" t="s">
        <v>29</v>
      </c>
      <c r="F97" s="16">
        <v>5.99</v>
      </c>
      <c r="G97" s="6">
        <v>0.7</v>
      </c>
      <c r="H97" s="18" t="s">
        <v>773</v>
      </c>
      <c r="I97" s="20"/>
      <c r="J97" s="17" t="s">
        <v>882</v>
      </c>
      <c r="K97" s="18">
        <f>VLOOKUP(B97:B149,'[1]Sheet1'!$A:$B,2,0)</f>
        <v>77262.55</v>
      </c>
      <c r="L97" s="49"/>
      <c r="M97" s="2">
        <v>94</v>
      </c>
    </row>
    <row r="98" spans="1:13" ht="18" customHeight="1">
      <c r="A98" s="15">
        <v>95</v>
      </c>
      <c r="B98" s="24" t="s">
        <v>974</v>
      </c>
      <c r="C98" s="17" t="s">
        <v>953</v>
      </c>
      <c r="D98" s="19" t="str">
        <f>VLOOKUP(B98:B149,'[2]车辆基本资料'!$B$268:$H$359,5,0)</f>
        <v>2017.01.10</v>
      </c>
      <c r="E98" s="16" t="s">
        <v>29</v>
      </c>
      <c r="F98" s="16">
        <v>5.99</v>
      </c>
      <c r="G98" s="6">
        <v>0.7</v>
      </c>
      <c r="H98" s="18" t="s">
        <v>773</v>
      </c>
      <c r="I98" s="20"/>
      <c r="J98" s="17" t="s">
        <v>882</v>
      </c>
      <c r="K98" s="18">
        <f>VLOOKUP(B98:B149,'[1]Sheet1'!$A:$B,2,0)</f>
        <v>68530.35</v>
      </c>
      <c r="L98" s="49"/>
      <c r="M98" s="2">
        <v>95</v>
      </c>
    </row>
    <row r="99" spans="1:13" ht="18" customHeight="1">
      <c r="A99" s="15">
        <v>96</v>
      </c>
      <c r="B99" s="24" t="s">
        <v>981</v>
      </c>
      <c r="C99" s="17" t="s">
        <v>953</v>
      </c>
      <c r="D99" s="19" t="str">
        <f>VLOOKUP(B99:B149,'[2]车辆基本资料'!$B$268:$H$359,5,0)</f>
        <v>2017.01.10</v>
      </c>
      <c r="E99" s="16" t="s">
        <v>29</v>
      </c>
      <c r="F99" s="16">
        <v>5.99</v>
      </c>
      <c r="G99" s="6">
        <v>0.7</v>
      </c>
      <c r="H99" s="18" t="s">
        <v>773</v>
      </c>
      <c r="I99" s="20"/>
      <c r="J99" s="17" t="s">
        <v>882</v>
      </c>
      <c r="K99" s="18">
        <f>VLOOKUP(B99:B149,'[1]Sheet1'!$A:$B,2,0)</f>
        <v>58429.75</v>
      </c>
      <c r="L99" s="49"/>
      <c r="M99" s="2">
        <v>96</v>
      </c>
    </row>
    <row r="100" spans="1:13" ht="18" customHeight="1">
      <c r="A100" s="15">
        <v>97</v>
      </c>
      <c r="B100" s="21" t="s">
        <v>980</v>
      </c>
      <c r="C100" s="17" t="s">
        <v>953</v>
      </c>
      <c r="D100" s="19" t="str">
        <f>VLOOKUP(B100:B149,'[2]车辆基本资料'!$B$268:$H$359,5,0)</f>
        <v>2017.01.10</v>
      </c>
      <c r="E100" s="16" t="s">
        <v>29</v>
      </c>
      <c r="F100" s="16">
        <v>5.99</v>
      </c>
      <c r="G100" s="6">
        <v>0.7</v>
      </c>
      <c r="H100" s="18" t="s">
        <v>773</v>
      </c>
      <c r="I100" s="20"/>
      <c r="J100" s="17" t="s">
        <v>882</v>
      </c>
      <c r="K100" s="18">
        <f>VLOOKUP(B100:B149,'[1]Sheet1'!$A:$B,2,0)</f>
        <v>57152.75</v>
      </c>
      <c r="L100" s="49"/>
      <c r="M100" s="2">
        <v>97</v>
      </c>
    </row>
    <row r="101" spans="1:13" ht="18" customHeight="1">
      <c r="A101" s="15">
        <v>98</v>
      </c>
      <c r="B101" s="24" t="s">
        <v>994</v>
      </c>
      <c r="C101" s="17" t="s">
        <v>953</v>
      </c>
      <c r="D101" s="19" t="str">
        <f>VLOOKUP(B101:B149,'[2]车辆基本资料'!$B$268:$H$359,5,0)</f>
        <v>2017.01.16</v>
      </c>
      <c r="E101" s="16" t="s">
        <v>29</v>
      </c>
      <c r="F101" s="16">
        <v>5.99</v>
      </c>
      <c r="G101" s="6">
        <v>0.7</v>
      </c>
      <c r="H101" s="18" t="s">
        <v>773</v>
      </c>
      <c r="I101" s="20"/>
      <c r="J101" s="17" t="s">
        <v>882</v>
      </c>
      <c r="K101" s="18">
        <f>VLOOKUP(B101:B149,'[1]Sheet1'!$A:$B,2,0)</f>
        <v>51427.8</v>
      </c>
      <c r="L101" s="49"/>
      <c r="M101" s="2">
        <v>98</v>
      </c>
    </row>
    <row r="102" spans="1:13" ht="18" customHeight="1">
      <c r="A102" s="15">
        <v>99</v>
      </c>
      <c r="B102" s="24" t="s">
        <v>978</v>
      </c>
      <c r="C102" s="17" t="s">
        <v>953</v>
      </c>
      <c r="D102" s="19" t="str">
        <f>VLOOKUP(B102:B149,'[2]车辆基本资料'!$B$268:$H$359,5,0)</f>
        <v>2017.01.10</v>
      </c>
      <c r="E102" s="16" t="s">
        <v>29</v>
      </c>
      <c r="F102" s="16">
        <v>5.99</v>
      </c>
      <c r="G102" s="6">
        <v>0.7</v>
      </c>
      <c r="H102" s="18" t="s">
        <v>773</v>
      </c>
      <c r="I102" s="20"/>
      <c r="J102" s="17" t="s">
        <v>882</v>
      </c>
      <c r="K102" s="18">
        <f>VLOOKUP(B102:B149,'[1]Sheet1'!$A:$B,2,0)</f>
        <v>59756</v>
      </c>
      <c r="L102" s="49"/>
      <c r="M102" s="2">
        <v>99</v>
      </c>
    </row>
    <row r="103" spans="1:13" ht="18" customHeight="1">
      <c r="A103" s="15">
        <v>100</v>
      </c>
      <c r="B103" s="24" t="s">
        <v>999</v>
      </c>
      <c r="C103" s="17" t="s">
        <v>953</v>
      </c>
      <c r="D103" s="19" t="str">
        <f>VLOOKUP(B103:B149,'[2]车辆基本资料'!$B$268:$H$359,5,0)</f>
        <v>2017.01.10</v>
      </c>
      <c r="E103" s="16" t="s">
        <v>29</v>
      </c>
      <c r="F103" s="16">
        <v>5.99</v>
      </c>
      <c r="G103" s="6">
        <v>0.7</v>
      </c>
      <c r="H103" s="18" t="s">
        <v>773</v>
      </c>
      <c r="I103" s="20"/>
      <c r="J103" s="17" t="s">
        <v>882</v>
      </c>
      <c r="K103" s="18">
        <f>VLOOKUP(B103:B149,'[1]Sheet1'!$A:$B,2,0)</f>
        <v>46763.6</v>
      </c>
      <c r="L103" s="49"/>
      <c r="M103" s="2">
        <v>100</v>
      </c>
    </row>
    <row r="104" spans="1:13" ht="18" customHeight="1">
      <c r="A104" s="15">
        <v>101</v>
      </c>
      <c r="B104" s="24" t="s">
        <v>955</v>
      </c>
      <c r="C104" s="17" t="s">
        <v>953</v>
      </c>
      <c r="D104" s="19" t="str">
        <f>VLOOKUP(B104:B149,'[2]车辆基本资料'!$B$268:$H$359,5,0)</f>
        <v>2017.01.10</v>
      </c>
      <c r="E104" s="16" t="s">
        <v>29</v>
      </c>
      <c r="F104" s="16">
        <v>5.99</v>
      </c>
      <c r="G104" s="6">
        <v>0.7</v>
      </c>
      <c r="H104" s="18" t="s">
        <v>773</v>
      </c>
      <c r="I104" s="20"/>
      <c r="J104" s="17" t="s">
        <v>882</v>
      </c>
      <c r="K104" s="18">
        <f>VLOOKUP(B104:B149,'[1]Sheet1'!$A:$B,2,0)</f>
        <v>77045</v>
      </c>
      <c r="L104" s="49"/>
      <c r="M104" s="2">
        <v>101</v>
      </c>
    </row>
    <row r="105" spans="1:13" ht="18" customHeight="1">
      <c r="A105" s="15">
        <v>102</v>
      </c>
      <c r="B105" s="24" t="s">
        <v>1006</v>
      </c>
      <c r="C105" s="17" t="s">
        <v>953</v>
      </c>
      <c r="D105" s="19" t="str">
        <f>VLOOKUP(B105:B149,'[2]车辆基本资料'!$B$268:$H$359,5,0)</f>
        <v>2017.01.10</v>
      </c>
      <c r="E105" s="16" t="s">
        <v>29</v>
      </c>
      <c r="F105" s="16">
        <v>5.99</v>
      </c>
      <c r="G105" s="6">
        <v>0.7</v>
      </c>
      <c r="H105" s="18" t="s">
        <v>773</v>
      </c>
      <c r="I105" s="20"/>
      <c r="J105" s="17" t="s">
        <v>882</v>
      </c>
      <c r="K105" s="18">
        <f>VLOOKUP(B105:B149,'[1]Sheet1'!$A:$B,2,0)</f>
        <v>45189.7</v>
      </c>
      <c r="L105" s="49"/>
      <c r="M105" s="2">
        <v>102</v>
      </c>
    </row>
    <row r="106" spans="1:13" ht="18" customHeight="1">
      <c r="A106" s="15">
        <v>103</v>
      </c>
      <c r="B106" s="24" t="s">
        <v>964</v>
      </c>
      <c r="C106" s="17" t="s">
        <v>953</v>
      </c>
      <c r="D106" s="19" t="str">
        <f>VLOOKUP(B106:B149,'[2]车辆基本资料'!$B$268:$H$359,5,0)</f>
        <v>2017.01.10</v>
      </c>
      <c r="E106" s="16" t="s">
        <v>29</v>
      </c>
      <c r="F106" s="16">
        <v>5.99</v>
      </c>
      <c r="G106" s="6">
        <v>0.7</v>
      </c>
      <c r="H106" s="18" t="s">
        <v>773</v>
      </c>
      <c r="I106" s="20"/>
      <c r="J106" s="17" t="s">
        <v>882</v>
      </c>
      <c r="K106" s="18">
        <f>VLOOKUP(B106:B149,'[1]Sheet1'!$A:$B,2,0)</f>
        <v>77020.4</v>
      </c>
      <c r="L106" s="49"/>
      <c r="M106" s="2">
        <v>103</v>
      </c>
    </row>
    <row r="107" spans="1:13" ht="18" customHeight="1">
      <c r="A107" s="15">
        <v>104</v>
      </c>
      <c r="B107" s="24" t="s">
        <v>1005</v>
      </c>
      <c r="C107" s="17" t="s">
        <v>953</v>
      </c>
      <c r="D107" s="19" t="str">
        <f>VLOOKUP(B107:B149,'[2]车辆基本资料'!$B$268:$H$359,5,0)</f>
        <v>2017.01.10</v>
      </c>
      <c r="E107" s="16" t="s">
        <v>29</v>
      </c>
      <c r="F107" s="16">
        <v>5.99</v>
      </c>
      <c r="G107" s="6">
        <v>0.7</v>
      </c>
      <c r="H107" s="18" t="s">
        <v>773</v>
      </c>
      <c r="I107" s="20"/>
      <c r="J107" s="17" t="s">
        <v>882</v>
      </c>
      <c r="K107" s="18">
        <f>VLOOKUP(B107:B149,'[1]Sheet1'!$A:$B,2,0)</f>
        <v>45804.2</v>
      </c>
      <c r="L107" s="49"/>
      <c r="M107" s="2">
        <v>104</v>
      </c>
    </row>
    <row r="108" spans="1:13" ht="18" customHeight="1">
      <c r="A108" s="15">
        <v>105</v>
      </c>
      <c r="B108" s="18" t="s">
        <v>991</v>
      </c>
      <c r="C108" s="17" t="s">
        <v>953</v>
      </c>
      <c r="D108" s="19" t="str">
        <f>VLOOKUP(B108:B149,'[2]车辆基本资料'!$B$268:$H$359,5,0)</f>
        <v>2017.01.10</v>
      </c>
      <c r="E108" s="16" t="s">
        <v>29</v>
      </c>
      <c r="F108" s="16">
        <v>5.99</v>
      </c>
      <c r="G108" s="6">
        <v>0.7</v>
      </c>
      <c r="H108" s="18" t="s">
        <v>773</v>
      </c>
      <c r="I108" s="20"/>
      <c r="J108" s="17" t="s">
        <v>882</v>
      </c>
      <c r="K108" s="18">
        <f>VLOOKUP(B108:B149,'[1]Sheet1'!$A:$B,2,0)</f>
        <v>50102.75</v>
      </c>
      <c r="L108" s="49"/>
      <c r="M108" s="2">
        <v>105</v>
      </c>
    </row>
    <row r="109" spans="1:13" ht="18" customHeight="1">
      <c r="A109" s="15">
        <v>106</v>
      </c>
      <c r="B109" s="18" t="s">
        <v>987</v>
      </c>
      <c r="C109" s="17" t="s">
        <v>953</v>
      </c>
      <c r="D109" s="19" t="str">
        <f>VLOOKUP(B109:B149,'[2]车辆基本资料'!$B$268:$H$359,5,0)</f>
        <v>2017.01.10</v>
      </c>
      <c r="E109" s="16" t="s">
        <v>29</v>
      </c>
      <c r="F109" s="16">
        <v>5.99</v>
      </c>
      <c r="G109" s="6">
        <v>0.7</v>
      </c>
      <c r="H109" s="18" t="s">
        <v>773</v>
      </c>
      <c r="I109" s="20"/>
      <c r="J109" s="17" t="s">
        <v>882</v>
      </c>
      <c r="K109" s="18">
        <f>VLOOKUP(B109:B149,'[1]Sheet1'!$A:$B,2,0)</f>
        <v>57228.15</v>
      </c>
      <c r="L109" s="49"/>
      <c r="M109" s="2">
        <v>106</v>
      </c>
    </row>
    <row r="110" spans="1:13" ht="18" customHeight="1">
      <c r="A110" s="15">
        <v>107</v>
      </c>
      <c r="B110" s="24" t="s">
        <v>1009</v>
      </c>
      <c r="C110" s="17" t="s">
        <v>953</v>
      </c>
      <c r="D110" s="19" t="str">
        <f>VLOOKUP(B110:B149,'[2]车辆基本资料'!$B$268:$H$359,5,0)</f>
        <v>2017.01.10</v>
      </c>
      <c r="E110" s="16" t="s">
        <v>29</v>
      </c>
      <c r="F110" s="16">
        <v>5.99</v>
      </c>
      <c r="G110" s="6">
        <v>0.7</v>
      </c>
      <c r="H110" s="18" t="s">
        <v>773</v>
      </c>
      <c r="I110" s="20"/>
      <c r="J110" s="17" t="s">
        <v>882</v>
      </c>
      <c r="K110" s="18">
        <f>VLOOKUP(B110:B149,'[1]Sheet1'!$A:$B,2,0)</f>
        <v>32973.4</v>
      </c>
      <c r="L110" s="49"/>
      <c r="M110" s="2">
        <v>107</v>
      </c>
    </row>
    <row r="111" spans="1:13" ht="18" customHeight="1">
      <c r="A111" s="15">
        <v>108</v>
      </c>
      <c r="B111" s="24" t="s">
        <v>998</v>
      </c>
      <c r="C111" s="17" t="s">
        <v>953</v>
      </c>
      <c r="D111" s="19" t="str">
        <f>VLOOKUP(B111:B149,'[2]车辆基本资料'!$B$268:$H$359,5,0)</f>
        <v>2017.01.10</v>
      </c>
      <c r="E111" s="16" t="s">
        <v>29</v>
      </c>
      <c r="F111" s="16">
        <v>5.99</v>
      </c>
      <c r="G111" s="6">
        <v>0.7</v>
      </c>
      <c r="H111" s="18" t="s">
        <v>773</v>
      </c>
      <c r="I111" s="20"/>
      <c r="J111" s="17" t="s">
        <v>882</v>
      </c>
      <c r="K111" s="18">
        <f>VLOOKUP(B111:B149,'[1]Sheet1'!$A:$B,2,0)</f>
        <v>49399.6</v>
      </c>
      <c r="L111" s="49"/>
      <c r="M111" s="2">
        <v>108</v>
      </c>
    </row>
    <row r="112" spans="1:13" ht="18" customHeight="1">
      <c r="A112" s="15">
        <v>109</v>
      </c>
      <c r="B112" s="24" t="s">
        <v>982</v>
      </c>
      <c r="C112" s="17" t="s">
        <v>953</v>
      </c>
      <c r="D112" s="19" t="str">
        <f>VLOOKUP(B112:B149,'[2]车辆基本资料'!$B$268:$H$359,5,0)</f>
        <v>2017.01.10</v>
      </c>
      <c r="E112" s="16" t="s">
        <v>29</v>
      </c>
      <c r="F112" s="16">
        <v>5.99</v>
      </c>
      <c r="G112" s="6">
        <v>0.7</v>
      </c>
      <c r="H112" s="18" t="s">
        <v>773</v>
      </c>
      <c r="I112" s="20"/>
      <c r="J112" s="17" t="s">
        <v>882</v>
      </c>
      <c r="K112" s="18">
        <f>VLOOKUP(B112:B149,'[1]Sheet1'!$A:$B,2,0)</f>
        <v>60781.45</v>
      </c>
      <c r="L112" s="49"/>
      <c r="M112" s="2">
        <v>109</v>
      </c>
    </row>
    <row r="113" spans="1:13" ht="18" customHeight="1">
      <c r="A113" s="15">
        <v>110</v>
      </c>
      <c r="B113" s="24" t="s">
        <v>993</v>
      </c>
      <c r="C113" s="17" t="s">
        <v>953</v>
      </c>
      <c r="D113" s="19" t="str">
        <f>VLOOKUP(B113:B149,'[2]车辆基本资料'!$B$268:$H$359,5,0)</f>
        <v>2017.01.10</v>
      </c>
      <c r="E113" s="16" t="s">
        <v>29</v>
      </c>
      <c r="F113" s="16">
        <v>5.99</v>
      </c>
      <c r="G113" s="6">
        <v>0.7</v>
      </c>
      <c r="H113" s="18" t="s">
        <v>773</v>
      </c>
      <c r="I113" s="20"/>
      <c r="J113" s="17" t="s">
        <v>882</v>
      </c>
      <c r="K113" s="18">
        <f>VLOOKUP(B113:B149,'[1]Sheet1'!$A:$B,2,0)</f>
        <v>58293.45</v>
      </c>
      <c r="L113" s="49"/>
      <c r="M113" s="2">
        <v>110</v>
      </c>
    </row>
    <row r="114" spans="1:13" ht="18" customHeight="1">
      <c r="A114" s="15">
        <v>111</v>
      </c>
      <c r="B114" s="24" t="s">
        <v>1007</v>
      </c>
      <c r="C114" s="17" t="s">
        <v>953</v>
      </c>
      <c r="D114" s="19" t="str">
        <f>VLOOKUP(B114:B149,'[2]车辆基本资料'!$B$268:$H$359,5,0)</f>
        <v>2017.01.10</v>
      </c>
      <c r="E114" s="16" t="s">
        <v>29</v>
      </c>
      <c r="F114" s="16">
        <v>5.99</v>
      </c>
      <c r="G114" s="6">
        <v>0.7</v>
      </c>
      <c r="H114" s="18" t="s">
        <v>773</v>
      </c>
      <c r="I114" s="20"/>
      <c r="J114" s="17" t="s">
        <v>882</v>
      </c>
      <c r="K114" s="18">
        <f>VLOOKUP(B114:B149,'[1]Sheet1'!$A:$B,2,0)</f>
        <v>45935.9</v>
      </c>
      <c r="L114" s="49"/>
      <c r="M114" s="2">
        <v>111</v>
      </c>
    </row>
    <row r="115" spans="1:13" ht="18" customHeight="1">
      <c r="A115" s="15">
        <v>112</v>
      </c>
      <c r="B115" s="24" t="s">
        <v>973</v>
      </c>
      <c r="C115" s="17" t="s">
        <v>953</v>
      </c>
      <c r="D115" s="19" t="str">
        <f>VLOOKUP(B115:B149,'[2]车辆基本资料'!$B$268:$H$359,5,0)</f>
        <v>2017.01.10</v>
      </c>
      <c r="E115" s="16" t="s">
        <v>29</v>
      </c>
      <c r="F115" s="16">
        <v>5.99</v>
      </c>
      <c r="G115" s="6">
        <v>0.7</v>
      </c>
      <c r="H115" s="18" t="s">
        <v>773</v>
      </c>
      <c r="I115" s="20"/>
      <c r="J115" s="17" t="s">
        <v>882</v>
      </c>
      <c r="K115" s="18">
        <f>VLOOKUP(B115:B149,'[1]Sheet1'!$A:$B,2,0)</f>
        <v>79208.1</v>
      </c>
      <c r="L115" s="49"/>
      <c r="M115" s="2">
        <v>112</v>
      </c>
    </row>
    <row r="116" spans="1:13" ht="18" customHeight="1">
      <c r="A116" s="15">
        <v>113</v>
      </c>
      <c r="B116" s="24" t="s">
        <v>992</v>
      </c>
      <c r="C116" s="17" t="s">
        <v>953</v>
      </c>
      <c r="D116" s="19" t="str">
        <f>VLOOKUP(B116:B149,'[2]车辆基本资料'!$B$268:$H$359,5,0)</f>
        <v>2017.01.10</v>
      </c>
      <c r="E116" s="16" t="s">
        <v>29</v>
      </c>
      <c r="F116" s="16">
        <v>5.99</v>
      </c>
      <c r="G116" s="6">
        <v>0.7</v>
      </c>
      <c r="H116" s="18" t="s">
        <v>773</v>
      </c>
      <c r="I116" s="20"/>
      <c r="J116" s="17" t="s">
        <v>882</v>
      </c>
      <c r="K116" s="18">
        <f>VLOOKUP(B116:B149,'[1]Sheet1'!$A:$B,2,0)</f>
        <v>49424.6</v>
      </c>
      <c r="L116" s="49"/>
      <c r="M116" s="2">
        <v>113</v>
      </c>
    </row>
    <row r="117" spans="1:13" ht="18" customHeight="1">
      <c r="A117" s="15">
        <v>114</v>
      </c>
      <c r="B117" s="24" t="s">
        <v>1013</v>
      </c>
      <c r="C117" s="17" t="s">
        <v>953</v>
      </c>
      <c r="D117" s="19" t="str">
        <f>VLOOKUP(B117:B149,'[2]车辆基本资料'!$B$268:$H$359,5,0)</f>
        <v>2017.01.10</v>
      </c>
      <c r="E117" s="16" t="s">
        <v>29</v>
      </c>
      <c r="F117" s="16">
        <v>5.99</v>
      </c>
      <c r="G117" s="6">
        <v>0.7</v>
      </c>
      <c r="H117" s="18" t="s">
        <v>773</v>
      </c>
      <c r="I117" s="20"/>
      <c r="J117" s="17" t="s">
        <v>882</v>
      </c>
      <c r="K117" s="18">
        <f>VLOOKUP(B117:B149,'[1]Sheet1'!$A:$B,2,0)</f>
        <v>32009.55</v>
      </c>
      <c r="L117" s="49"/>
      <c r="M117" s="2">
        <v>114</v>
      </c>
    </row>
    <row r="118" spans="1:13" ht="18" customHeight="1">
      <c r="A118" s="15">
        <v>115</v>
      </c>
      <c r="B118" s="24" t="s">
        <v>1001</v>
      </c>
      <c r="C118" s="17" t="s">
        <v>953</v>
      </c>
      <c r="D118" s="19" t="str">
        <f>VLOOKUP(B118:B149,'[2]车辆基本资料'!$B$268:$H$359,5,0)</f>
        <v>2017.01.10</v>
      </c>
      <c r="E118" s="16" t="s">
        <v>29</v>
      </c>
      <c r="F118" s="16">
        <v>5.99</v>
      </c>
      <c r="G118" s="6">
        <v>0.7</v>
      </c>
      <c r="H118" s="18" t="s">
        <v>773</v>
      </c>
      <c r="I118" s="20"/>
      <c r="J118" s="17" t="s">
        <v>882</v>
      </c>
      <c r="K118" s="18">
        <f>VLOOKUP(B118:B149,'[1]Sheet1'!$A:$B,2,0)</f>
        <v>51611.95</v>
      </c>
      <c r="L118" s="49"/>
      <c r="M118" s="2">
        <v>115</v>
      </c>
    </row>
    <row r="119" spans="1:13" ht="18" customHeight="1">
      <c r="A119" s="15">
        <v>116</v>
      </c>
      <c r="B119" s="24" t="s">
        <v>986</v>
      </c>
      <c r="C119" s="17" t="s">
        <v>953</v>
      </c>
      <c r="D119" s="19" t="str">
        <f>VLOOKUP(B119:B149,'[2]车辆基本资料'!$B$268:$H$359,5,0)</f>
        <v>2017.01.10</v>
      </c>
      <c r="E119" s="16" t="s">
        <v>29</v>
      </c>
      <c r="F119" s="16">
        <v>5.99</v>
      </c>
      <c r="G119" s="6">
        <v>0.7</v>
      </c>
      <c r="H119" s="18" t="s">
        <v>773</v>
      </c>
      <c r="I119" s="20"/>
      <c r="J119" s="17" t="s">
        <v>882</v>
      </c>
      <c r="K119" s="18">
        <f>VLOOKUP(B119:B149,'[1]Sheet1'!$A:$B,2,0)</f>
        <v>58509.3</v>
      </c>
      <c r="L119" s="49"/>
      <c r="M119" s="2">
        <v>116</v>
      </c>
    </row>
    <row r="120" spans="1:13" ht="18" customHeight="1">
      <c r="A120" s="15">
        <v>117</v>
      </c>
      <c r="B120" s="24" t="s">
        <v>1004</v>
      </c>
      <c r="C120" s="17" t="s">
        <v>953</v>
      </c>
      <c r="D120" s="19" t="str">
        <f>VLOOKUP(B120:B149,'[2]车辆基本资料'!$B$268:$H$359,5,0)</f>
        <v>2017.01.10</v>
      </c>
      <c r="E120" s="16" t="s">
        <v>29</v>
      </c>
      <c r="F120" s="16">
        <v>5.99</v>
      </c>
      <c r="G120" s="6">
        <v>0.7</v>
      </c>
      <c r="H120" s="18" t="s">
        <v>773</v>
      </c>
      <c r="I120" s="20"/>
      <c r="J120" s="17" t="s">
        <v>882</v>
      </c>
      <c r="K120" s="18">
        <f>VLOOKUP(B120:B149,'[1]Sheet1'!$A:$B,2,0)</f>
        <v>45865.8</v>
      </c>
      <c r="L120" s="49"/>
      <c r="M120" s="2">
        <v>117</v>
      </c>
    </row>
    <row r="121" spans="1:13" ht="18" customHeight="1">
      <c r="A121" s="15">
        <v>118</v>
      </c>
      <c r="B121" s="24" t="s">
        <v>967</v>
      </c>
      <c r="C121" s="17" t="s">
        <v>953</v>
      </c>
      <c r="D121" s="19" t="str">
        <f>VLOOKUP(B121:B149,'[2]车辆基本资料'!$B$268:$H$359,5,0)</f>
        <v>2017.01.10</v>
      </c>
      <c r="E121" s="16" t="s">
        <v>29</v>
      </c>
      <c r="F121" s="16">
        <v>5.99</v>
      </c>
      <c r="G121" s="6">
        <v>0.7</v>
      </c>
      <c r="H121" s="18" t="s">
        <v>773</v>
      </c>
      <c r="I121" s="20"/>
      <c r="J121" s="17" t="s">
        <v>882</v>
      </c>
      <c r="K121" s="18">
        <f>VLOOKUP(B121:B149,'[1]Sheet1'!$A:$B,2,0)</f>
        <v>78348.75</v>
      </c>
      <c r="L121" s="49"/>
      <c r="M121" s="2">
        <v>118</v>
      </c>
    </row>
    <row r="122" spans="1:13" ht="18" customHeight="1">
      <c r="A122" s="15">
        <v>119</v>
      </c>
      <c r="B122" s="24" t="s">
        <v>963</v>
      </c>
      <c r="C122" s="17" t="s">
        <v>953</v>
      </c>
      <c r="D122" s="19" t="str">
        <f>VLOOKUP(B122:B149,'[2]车辆基本资料'!$B$268:$H$359,5,0)</f>
        <v>2017.01.10</v>
      </c>
      <c r="E122" s="16" t="s">
        <v>29</v>
      </c>
      <c r="F122" s="16">
        <v>5.99</v>
      </c>
      <c r="G122" s="6">
        <v>0.7</v>
      </c>
      <c r="H122" s="18" t="s">
        <v>773</v>
      </c>
      <c r="I122" s="20"/>
      <c r="J122" s="17" t="s">
        <v>882</v>
      </c>
      <c r="K122" s="18">
        <f>VLOOKUP(B122:B149,'[1]Sheet1'!$A:$B,2,0)</f>
        <v>74285.55</v>
      </c>
      <c r="L122" s="49"/>
      <c r="M122" s="2">
        <v>119</v>
      </c>
    </row>
    <row r="123" spans="1:13" ht="18" customHeight="1">
      <c r="A123" s="15">
        <v>120</v>
      </c>
      <c r="B123" s="24" t="s">
        <v>996</v>
      </c>
      <c r="C123" s="17" t="s">
        <v>953</v>
      </c>
      <c r="D123" s="19" t="str">
        <f>VLOOKUP(B123:B149,'[2]车辆基本资料'!$B$268:$H$359,5,0)</f>
        <v>2017.01.10</v>
      </c>
      <c r="E123" s="16" t="s">
        <v>29</v>
      </c>
      <c r="F123" s="16">
        <v>5.99</v>
      </c>
      <c r="G123" s="6">
        <v>0.7</v>
      </c>
      <c r="H123" s="18" t="s">
        <v>773</v>
      </c>
      <c r="I123" s="20"/>
      <c r="J123" s="17" t="s">
        <v>882</v>
      </c>
      <c r="K123" s="18">
        <f>VLOOKUP(B123:B149,'[1]Sheet1'!$A:$B,2,0)</f>
        <v>49410.2</v>
      </c>
      <c r="L123" s="49"/>
      <c r="M123" s="2">
        <v>120</v>
      </c>
    </row>
    <row r="124" spans="1:13" ht="18" customHeight="1">
      <c r="A124" s="15">
        <v>121</v>
      </c>
      <c r="B124" s="24" t="s">
        <v>1002</v>
      </c>
      <c r="C124" s="17" t="s">
        <v>953</v>
      </c>
      <c r="D124" s="19" t="str">
        <f>VLOOKUP(B124:B149,'[2]车辆基本资料'!$B$268:$H$359,5,0)</f>
        <v>2017.01.10</v>
      </c>
      <c r="E124" s="16" t="s">
        <v>29</v>
      </c>
      <c r="F124" s="16">
        <v>5.99</v>
      </c>
      <c r="G124" s="6">
        <v>0.7</v>
      </c>
      <c r="H124" s="18" t="s">
        <v>773</v>
      </c>
      <c r="I124" s="20"/>
      <c r="J124" s="17" t="s">
        <v>882</v>
      </c>
      <c r="K124" s="18">
        <f>VLOOKUP(B124:B149,'[1]Sheet1'!$A:$B,2,0)</f>
        <v>48869.5</v>
      </c>
      <c r="L124" s="49"/>
      <c r="M124" s="2">
        <v>121</v>
      </c>
    </row>
    <row r="125" spans="1:13" ht="18" customHeight="1">
      <c r="A125" s="15">
        <v>122</v>
      </c>
      <c r="B125" s="24" t="s">
        <v>959</v>
      </c>
      <c r="C125" s="17" t="s">
        <v>953</v>
      </c>
      <c r="D125" s="19" t="str">
        <f>VLOOKUP(B125:B149,'[2]车辆基本资料'!$B$268:$H$359,5,0)</f>
        <v>2017.12.08</v>
      </c>
      <c r="E125" s="16" t="s">
        <v>29</v>
      </c>
      <c r="F125" s="16">
        <v>5.99</v>
      </c>
      <c r="G125" s="6">
        <v>0.7</v>
      </c>
      <c r="H125" s="18" t="s">
        <v>773</v>
      </c>
      <c r="I125" s="20"/>
      <c r="J125" s="17" t="s">
        <v>882</v>
      </c>
      <c r="K125" s="18">
        <f>VLOOKUP(B125:B149,'[1]Sheet1'!$A:$B,2,0)</f>
        <v>60159.55</v>
      </c>
      <c r="L125" s="49"/>
      <c r="M125" s="2">
        <v>122</v>
      </c>
    </row>
    <row r="126" spans="1:13" ht="18" customHeight="1">
      <c r="A126" s="15">
        <v>123</v>
      </c>
      <c r="B126" s="24" t="s">
        <v>1010</v>
      </c>
      <c r="C126" s="17" t="s">
        <v>953</v>
      </c>
      <c r="D126" s="19" t="str">
        <f>VLOOKUP(B126:B149,'[2]车辆基本资料'!$B$268:$H$359,5,0)</f>
        <v>2017.12.08</v>
      </c>
      <c r="E126" s="16" t="s">
        <v>29</v>
      </c>
      <c r="F126" s="16">
        <v>5.99</v>
      </c>
      <c r="G126" s="6">
        <v>0.7</v>
      </c>
      <c r="H126" s="18" t="s">
        <v>773</v>
      </c>
      <c r="I126" s="20"/>
      <c r="J126" s="17" t="s">
        <v>882</v>
      </c>
      <c r="K126" s="18">
        <f>VLOOKUP(B126:B149,'[1]Sheet1'!$A:$B,2,0)</f>
        <v>37294</v>
      </c>
      <c r="L126" s="49"/>
      <c r="M126" s="2">
        <v>123</v>
      </c>
    </row>
    <row r="127" spans="1:13" ht="18" customHeight="1">
      <c r="A127" s="15">
        <v>124</v>
      </c>
      <c r="B127" s="24" t="s">
        <v>972</v>
      </c>
      <c r="C127" s="17" t="s">
        <v>953</v>
      </c>
      <c r="D127" s="19" t="str">
        <f>VLOOKUP(B127:B149,'[2]车辆基本资料'!$B$268:$H$359,5,0)</f>
        <v>2017.12.08</v>
      </c>
      <c r="E127" s="16" t="s">
        <v>29</v>
      </c>
      <c r="F127" s="16">
        <v>5.99</v>
      </c>
      <c r="G127" s="6">
        <v>0.7</v>
      </c>
      <c r="H127" s="18" t="s">
        <v>773</v>
      </c>
      <c r="I127" s="20"/>
      <c r="J127" s="17" t="s">
        <v>882</v>
      </c>
      <c r="K127" s="18">
        <f>VLOOKUP(B127:B149,'[1]Sheet1'!$A:$B,2,0)</f>
        <v>72294.95</v>
      </c>
      <c r="L127" s="49"/>
      <c r="M127" s="2">
        <v>124</v>
      </c>
    </row>
    <row r="128" spans="1:13" ht="18" customHeight="1">
      <c r="A128" s="15">
        <v>125</v>
      </c>
      <c r="B128" s="24" t="s">
        <v>958</v>
      </c>
      <c r="C128" s="17" t="s">
        <v>953</v>
      </c>
      <c r="D128" s="19" t="str">
        <f>VLOOKUP(B128:B149,'[2]车辆基本资料'!$B$268:$H$359,5,0)</f>
        <v>2017.12.08</v>
      </c>
      <c r="E128" s="16" t="s">
        <v>29</v>
      </c>
      <c r="F128" s="16">
        <v>5.99</v>
      </c>
      <c r="G128" s="6">
        <v>0.7</v>
      </c>
      <c r="H128" s="18" t="s">
        <v>773</v>
      </c>
      <c r="I128" s="20"/>
      <c r="J128" s="17" t="s">
        <v>882</v>
      </c>
      <c r="K128" s="18">
        <f>VLOOKUP(B128:B149,'[1]Sheet1'!$A:$B,2,0)</f>
        <v>74984.4</v>
      </c>
      <c r="L128" s="49"/>
      <c r="M128" s="2">
        <v>125</v>
      </c>
    </row>
    <row r="129" spans="1:13" ht="18" customHeight="1">
      <c r="A129" s="15">
        <v>126</v>
      </c>
      <c r="B129" s="21" t="s">
        <v>985</v>
      </c>
      <c r="C129" s="17" t="s">
        <v>953</v>
      </c>
      <c r="D129" s="19" t="str">
        <f>VLOOKUP(B129:B149,'[2]车辆基本资料'!$B$268:$H$359,5,0)</f>
        <v>2017.12.06</v>
      </c>
      <c r="E129" s="16" t="s">
        <v>29</v>
      </c>
      <c r="F129" s="16">
        <v>5.99</v>
      </c>
      <c r="G129" s="6">
        <v>0.7</v>
      </c>
      <c r="H129" s="18" t="s">
        <v>773</v>
      </c>
      <c r="I129" s="20"/>
      <c r="J129" s="17" t="s">
        <v>882</v>
      </c>
      <c r="K129" s="18">
        <f>VLOOKUP(B129:B149,'[1]Sheet1'!$A:$B,2,0)</f>
        <v>57899.8</v>
      </c>
      <c r="L129" s="49"/>
      <c r="M129" s="2">
        <v>126</v>
      </c>
    </row>
    <row r="130" spans="1:13" ht="18" customHeight="1">
      <c r="A130" s="15">
        <v>127</v>
      </c>
      <c r="B130" s="21" t="s">
        <v>968</v>
      </c>
      <c r="C130" s="17" t="s">
        <v>953</v>
      </c>
      <c r="D130" s="19" t="str">
        <f>VLOOKUP(B130:B149,'[2]车辆基本资料'!$B$268:$H$359,5,0)</f>
        <v>2017.12.08</v>
      </c>
      <c r="E130" s="16" t="s">
        <v>29</v>
      </c>
      <c r="F130" s="16">
        <v>5.99</v>
      </c>
      <c r="G130" s="6">
        <v>0.7</v>
      </c>
      <c r="H130" s="18" t="s">
        <v>773</v>
      </c>
      <c r="I130" s="20"/>
      <c r="J130" s="17" t="s">
        <v>882</v>
      </c>
      <c r="K130" s="18">
        <f>VLOOKUP(B130:B149,'[1]Sheet1'!$A:$B,2,0)</f>
        <v>73873.25</v>
      </c>
      <c r="L130" s="49"/>
      <c r="M130" s="2">
        <v>127</v>
      </c>
    </row>
    <row r="131" spans="1:13" ht="18" customHeight="1">
      <c r="A131" s="15">
        <v>128</v>
      </c>
      <c r="B131" s="24" t="s">
        <v>965</v>
      </c>
      <c r="C131" s="17" t="s">
        <v>953</v>
      </c>
      <c r="D131" s="19" t="str">
        <f>VLOOKUP(B131:B149,'[2]车辆基本资料'!$B$268:$H$359,5,0)</f>
        <v>2017.12.08</v>
      </c>
      <c r="E131" s="16" t="s">
        <v>29</v>
      </c>
      <c r="F131" s="16">
        <v>5.99</v>
      </c>
      <c r="G131" s="6">
        <v>0.7</v>
      </c>
      <c r="H131" s="18" t="s">
        <v>773</v>
      </c>
      <c r="I131" s="20"/>
      <c r="J131" s="17" t="s">
        <v>882</v>
      </c>
      <c r="K131" s="18">
        <f>VLOOKUP(B131:B149,'[1]Sheet1'!$A:$B,2,0)</f>
        <v>76932.9</v>
      </c>
      <c r="L131" s="49"/>
      <c r="M131" s="2">
        <v>128</v>
      </c>
    </row>
    <row r="132" spans="1:13" ht="18" customHeight="1">
      <c r="A132" s="15">
        <v>129</v>
      </c>
      <c r="B132" s="24" t="s">
        <v>997</v>
      </c>
      <c r="C132" s="17" t="s">
        <v>953</v>
      </c>
      <c r="D132" s="19" t="str">
        <f>VLOOKUP(B132:B149,'[2]车辆基本资料'!$B$268:$H$359,5,0)</f>
        <v>2017.12.06</v>
      </c>
      <c r="E132" s="16" t="s">
        <v>29</v>
      </c>
      <c r="F132" s="16">
        <v>5.99</v>
      </c>
      <c r="G132" s="6">
        <v>0.7</v>
      </c>
      <c r="H132" s="18" t="s">
        <v>773</v>
      </c>
      <c r="I132" s="20"/>
      <c r="J132" s="17" t="s">
        <v>882</v>
      </c>
      <c r="K132" s="18">
        <f>VLOOKUP(B132:B149,'[1]Sheet1'!$A:$B,2,0)</f>
        <v>52471.2</v>
      </c>
      <c r="L132" s="49"/>
      <c r="M132" s="2">
        <v>129</v>
      </c>
    </row>
    <row r="133" spans="1:13" ht="18" customHeight="1">
      <c r="A133" s="15">
        <v>130</v>
      </c>
      <c r="B133" s="24" t="s">
        <v>1000</v>
      </c>
      <c r="C133" s="17" t="s">
        <v>953</v>
      </c>
      <c r="D133" s="19" t="str">
        <f>VLOOKUP(B133:B149,'[2]车辆基本资料'!$B$268:$H$359,5,0)</f>
        <v>2017.12.06</v>
      </c>
      <c r="E133" s="16" t="s">
        <v>29</v>
      </c>
      <c r="F133" s="16">
        <v>5.99</v>
      </c>
      <c r="G133" s="6">
        <v>0.7</v>
      </c>
      <c r="H133" s="18" t="s">
        <v>773</v>
      </c>
      <c r="I133" s="20"/>
      <c r="J133" s="17" t="s">
        <v>882</v>
      </c>
      <c r="K133" s="18">
        <f>VLOOKUP(B133:B149,'[1]Sheet1'!$A:$B,2,0)</f>
        <v>47845.25</v>
      </c>
      <c r="L133" s="49"/>
      <c r="M133" s="2">
        <v>130</v>
      </c>
    </row>
    <row r="134" spans="1:13" ht="18" customHeight="1">
      <c r="A134" s="15">
        <v>131</v>
      </c>
      <c r="B134" s="24" t="s">
        <v>975</v>
      </c>
      <c r="C134" s="17" t="s">
        <v>953</v>
      </c>
      <c r="D134" s="19" t="str">
        <f>VLOOKUP(B134:B149,'[2]车辆基本资料'!$B$268:$H$359,5,0)</f>
        <v>2017.12.08</v>
      </c>
      <c r="E134" s="16" t="s">
        <v>29</v>
      </c>
      <c r="F134" s="16">
        <v>5.99</v>
      </c>
      <c r="G134" s="6">
        <v>0.7</v>
      </c>
      <c r="H134" s="18" t="s">
        <v>773</v>
      </c>
      <c r="I134" s="20"/>
      <c r="J134" s="17" t="s">
        <v>882</v>
      </c>
      <c r="K134" s="18">
        <f>VLOOKUP(B134:B149,'[1]Sheet1'!$A:$B,2,0)</f>
        <v>74736.65</v>
      </c>
      <c r="L134" s="49"/>
      <c r="M134" s="2">
        <v>131</v>
      </c>
    </row>
    <row r="135" spans="1:13" ht="18" customHeight="1">
      <c r="A135" s="15">
        <v>132</v>
      </c>
      <c r="B135" s="21" t="s">
        <v>971</v>
      </c>
      <c r="C135" s="17" t="s">
        <v>953</v>
      </c>
      <c r="D135" s="19" t="str">
        <f>VLOOKUP(B135:B149,'[2]车辆基本资料'!$B$268:$H$359,5,0)</f>
        <v>2017.12.08</v>
      </c>
      <c r="E135" s="16" t="s">
        <v>29</v>
      </c>
      <c r="F135" s="16">
        <v>5.99</v>
      </c>
      <c r="G135" s="6">
        <v>0.7</v>
      </c>
      <c r="H135" s="18" t="s">
        <v>773</v>
      </c>
      <c r="I135" s="20"/>
      <c r="J135" s="17" t="s">
        <v>882</v>
      </c>
      <c r="K135" s="18">
        <f>VLOOKUP(B135:B149,'[1]Sheet1'!$A:$B,2,0)</f>
        <v>73965.1</v>
      </c>
      <c r="L135" s="49"/>
      <c r="M135" s="2">
        <v>132</v>
      </c>
    </row>
    <row r="136" spans="1:13" ht="18" customHeight="1">
      <c r="A136" s="15">
        <v>133</v>
      </c>
      <c r="B136" s="24" t="s">
        <v>977</v>
      </c>
      <c r="C136" s="17" t="s">
        <v>953</v>
      </c>
      <c r="D136" s="19" t="str">
        <f>VLOOKUP(B136:B149,'[2]车辆基本资料'!$B$268:$H$359,5,0)</f>
        <v>2017.12.06</v>
      </c>
      <c r="E136" s="16" t="s">
        <v>29</v>
      </c>
      <c r="F136" s="16">
        <v>5.99</v>
      </c>
      <c r="G136" s="6">
        <v>0.7</v>
      </c>
      <c r="H136" s="18" t="s">
        <v>773</v>
      </c>
      <c r="I136" s="20"/>
      <c r="J136" s="17" t="s">
        <v>882</v>
      </c>
      <c r="K136" s="18">
        <f>VLOOKUP(B136:B149,'[1]Sheet1'!$A:$B,2,0)</f>
        <v>59860.05</v>
      </c>
      <c r="L136" s="49"/>
      <c r="M136" s="2">
        <v>133</v>
      </c>
    </row>
    <row r="137" spans="1:13" ht="18" customHeight="1">
      <c r="A137" s="15">
        <v>134</v>
      </c>
      <c r="B137" s="24" t="s">
        <v>1015</v>
      </c>
      <c r="C137" s="17" t="s">
        <v>953</v>
      </c>
      <c r="D137" s="19" t="str">
        <f>VLOOKUP(B137:B149,'[2]车辆基本资料'!$B$268:$H$359,5,0)</f>
        <v>2017.12.08</v>
      </c>
      <c r="E137" s="16" t="s">
        <v>29</v>
      </c>
      <c r="F137" s="16">
        <v>5.99</v>
      </c>
      <c r="G137" s="6">
        <v>0.7</v>
      </c>
      <c r="H137" s="18" t="s">
        <v>773</v>
      </c>
      <c r="I137" s="20"/>
      <c r="J137" s="17" t="s">
        <v>882</v>
      </c>
      <c r="K137" s="18">
        <f>VLOOKUP(B137:B149,'[1]Sheet1'!$A:$B,2,0)</f>
        <v>37588.95</v>
      </c>
      <c r="L137" s="49"/>
      <c r="M137" s="2">
        <v>134</v>
      </c>
    </row>
    <row r="138" spans="1:13" ht="18" customHeight="1">
      <c r="A138" s="15">
        <v>135</v>
      </c>
      <c r="B138" s="21" t="s">
        <v>962</v>
      </c>
      <c r="C138" s="17" t="s">
        <v>953</v>
      </c>
      <c r="D138" s="19" t="str">
        <f>VLOOKUP(B138:B149,'[2]车辆基本资料'!$B$268:$H$359,5,0)</f>
        <v>2017.12.08</v>
      </c>
      <c r="E138" s="16" t="s">
        <v>29</v>
      </c>
      <c r="F138" s="16">
        <v>5.99</v>
      </c>
      <c r="G138" s="6">
        <v>0.7</v>
      </c>
      <c r="H138" s="18" t="s">
        <v>773</v>
      </c>
      <c r="I138" s="20"/>
      <c r="J138" s="17" t="s">
        <v>882</v>
      </c>
      <c r="K138" s="18">
        <f>VLOOKUP(B138:B149,'[1]Sheet1'!$A:$B,2,0)</f>
        <v>75196.85</v>
      </c>
      <c r="L138" s="49"/>
      <c r="M138" s="2">
        <v>135</v>
      </c>
    </row>
    <row r="139" spans="1:13" ht="18" customHeight="1">
      <c r="A139" s="15">
        <v>136</v>
      </c>
      <c r="B139" s="24" t="s">
        <v>1012</v>
      </c>
      <c r="C139" s="17" t="s">
        <v>953</v>
      </c>
      <c r="D139" s="19" t="str">
        <f>VLOOKUP(B139:B149,'[2]车辆基本资料'!$B$268:$H$359,5,0)</f>
        <v>2017.12.08</v>
      </c>
      <c r="E139" s="16" t="s">
        <v>29</v>
      </c>
      <c r="F139" s="16">
        <v>5.99</v>
      </c>
      <c r="G139" s="6">
        <v>0.7</v>
      </c>
      <c r="H139" s="18" t="s">
        <v>773</v>
      </c>
      <c r="I139" s="20"/>
      <c r="J139" s="17" t="s">
        <v>882</v>
      </c>
      <c r="K139" s="18">
        <f>VLOOKUP(B139:B149,'[1]Sheet1'!$A:$B,2,0)</f>
        <v>56932</v>
      </c>
      <c r="L139" s="49"/>
      <c r="M139" s="2">
        <v>136</v>
      </c>
    </row>
    <row r="140" spans="1:13" ht="18" customHeight="1">
      <c r="A140" s="15">
        <v>137</v>
      </c>
      <c r="B140" s="24" t="s">
        <v>960</v>
      </c>
      <c r="C140" s="17" t="s">
        <v>953</v>
      </c>
      <c r="D140" s="19" t="str">
        <f>VLOOKUP(B140:B149,'[2]车辆基本资料'!$B$268:$H$359,5,0)</f>
        <v>2017.12.08</v>
      </c>
      <c r="E140" s="16" t="s">
        <v>29</v>
      </c>
      <c r="F140" s="16">
        <v>5.99</v>
      </c>
      <c r="G140" s="6">
        <v>0.7</v>
      </c>
      <c r="H140" s="18" t="s">
        <v>773</v>
      </c>
      <c r="I140" s="20"/>
      <c r="J140" s="17" t="s">
        <v>882</v>
      </c>
      <c r="K140" s="18">
        <f>VLOOKUP(B140:B149,'[1]Sheet1'!$A:$B,2,0)</f>
        <v>73354.15</v>
      </c>
      <c r="L140" s="49"/>
      <c r="M140" s="2">
        <v>137</v>
      </c>
    </row>
    <row r="141" spans="1:13" ht="18" customHeight="1">
      <c r="A141" s="15">
        <v>138</v>
      </c>
      <c r="B141" s="24" t="s">
        <v>1011</v>
      </c>
      <c r="C141" s="17" t="s">
        <v>953</v>
      </c>
      <c r="D141" s="19" t="str">
        <f>VLOOKUP(B141:B149,'[2]车辆基本资料'!$B$268:$H$359,5,0)</f>
        <v>2017.12.08</v>
      </c>
      <c r="E141" s="16" t="s">
        <v>29</v>
      </c>
      <c r="F141" s="16">
        <v>5.99</v>
      </c>
      <c r="G141" s="6">
        <v>0.7</v>
      </c>
      <c r="H141" s="18" t="s">
        <v>773</v>
      </c>
      <c r="I141" s="20"/>
      <c r="J141" s="17" t="s">
        <v>882</v>
      </c>
      <c r="K141" s="18">
        <f>VLOOKUP(B141:B149,'[1]Sheet1'!$A:$B,2,0)</f>
        <v>31594.85</v>
      </c>
      <c r="L141" s="49"/>
      <c r="M141" s="2">
        <v>138</v>
      </c>
    </row>
    <row r="142" spans="1:13" ht="18" customHeight="1">
      <c r="A142" s="15">
        <v>139</v>
      </c>
      <c r="B142" s="21" t="s">
        <v>979</v>
      </c>
      <c r="C142" s="17" t="s">
        <v>953</v>
      </c>
      <c r="D142" s="19" t="str">
        <f>VLOOKUP(B142:B149,'[2]车辆基本资料'!$B$268:$H$359,5,0)</f>
        <v>2017.12.08</v>
      </c>
      <c r="E142" s="16" t="s">
        <v>29</v>
      </c>
      <c r="F142" s="16">
        <v>5.99</v>
      </c>
      <c r="G142" s="6">
        <v>0.7</v>
      </c>
      <c r="H142" s="18" t="s">
        <v>773</v>
      </c>
      <c r="I142" s="20"/>
      <c r="J142" s="17" t="s">
        <v>882</v>
      </c>
      <c r="K142" s="18">
        <f>VLOOKUP(B142:B149,'[1]Sheet1'!$A:$B,2,0)</f>
        <v>73510.8</v>
      </c>
      <c r="L142" s="49"/>
      <c r="M142" s="2">
        <v>139</v>
      </c>
    </row>
    <row r="143" spans="1:13" ht="18" customHeight="1">
      <c r="A143" s="15">
        <v>140</v>
      </c>
      <c r="B143" s="21" t="s">
        <v>970</v>
      </c>
      <c r="C143" s="17" t="s">
        <v>953</v>
      </c>
      <c r="D143" s="19" t="str">
        <f>VLOOKUP(B143:B149,'[2]车辆基本资料'!$B$268:$H$359,5,0)</f>
        <v>2017.12.08</v>
      </c>
      <c r="E143" s="16" t="s">
        <v>29</v>
      </c>
      <c r="F143" s="16">
        <v>5.99</v>
      </c>
      <c r="G143" s="6">
        <v>0.7</v>
      </c>
      <c r="H143" s="18" t="s">
        <v>773</v>
      </c>
      <c r="I143" s="20"/>
      <c r="J143" s="17" t="s">
        <v>882</v>
      </c>
      <c r="K143" s="18">
        <f>VLOOKUP(B143:B149,'[1]Sheet1'!$A:$B,2,0)</f>
        <v>48613</v>
      </c>
      <c r="L143" s="49"/>
      <c r="M143" s="2">
        <v>140</v>
      </c>
    </row>
    <row r="144" spans="1:13" ht="18" customHeight="1">
      <c r="A144" s="15">
        <v>141</v>
      </c>
      <c r="B144" s="21" t="s">
        <v>966</v>
      </c>
      <c r="C144" s="17" t="s">
        <v>953</v>
      </c>
      <c r="D144" s="19" t="str">
        <f>VLOOKUP(B144:B149,'[2]车辆基本资料'!$B$268:$H$359,5,0)</f>
        <v>2017.12.08</v>
      </c>
      <c r="E144" s="16" t="s">
        <v>29</v>
      </c>
      <c r="F144" s="16">
        <v>5.99</v>
      </c>
      <c r="G144" s="6">
        <v>0.7</v>
      </c>
      <c r="H144" s="18" t="s">
        <v>773</v>
      </c>
      <c r="I144" s="20"/>
      <c r="J144" s="17" t="s">
        <v>882</v>
      </c>
      <c r="K144" s="18">
        <f>VLOOKUP(B144:B149,'[1]Sheet1'!$A:$B,2,0)</f>
        <v>39523.6</v>
      </c>
      <c r="L144" s="49"/>
      <c r="M144" s="2">
        <v>141</v>
      </c>
    </row>
    <row r="145" spans="1:13" ht="18" customHeight="1">
      <c r="A145" s="15">
        <v>142</v>
      </c>
      <c r="B145" s="24" t="s">
        <v>863</v>
      </c>
      <c r="C145" s="17" t="s">
        <v>953</v>
      </c>
      <c r="D145" s="19" t="str">
        <f>VLOOKUP(B145:B149,'[2]车辆基本资料'!$B$393:$H$468,5,0)</f>
        <v>2012.07.30</v>
      </c>
      <c r="E145" s="16" t="s">
        <v>29</v>
      </c>
      <c r="F145" s="20">
        <v>9.18</v>
      </c>
      <c r="G145" s="6">
        <v>1</v>
      </c>
      <c r="H145" s="18" t="s">
        <v>773</v>
      </c>
      <c r="I145" s="20"/>
      <c r="J145" s="17" t="s">
        <v>882</v>
      </c>
      <c r="K145" s="18">
        <f>VLOOKUP(B145:B149,'[1]Sheet1'!$A:$B,2,0)-928.1</f>
        <v>33092.25</v>
      </c>
      <c r="L145" s="49"/>
      <c r="M145" s="2">
        <v>142</v>
      </c>
    </row>
    <row r="146" spans="1:13" ht="18" customHeight="1">
      <c r="A146" s="15">
        <v>143</v>
      </c>
      <c r="B146" s="21" t="s">
        <v>32</v>
      </c>
      <c r="C146" s="17" t="s">
        <v>953</v>
      </c>
      <c r="D146" s="19" t="str">
        <f>VLOOKUP(B146:B149,'[2]车辆基本资料'!$B$393:$H$468,5,0)</f>
        <v>2012.07.30</v>
      </c>
      <c r="E146" s="16" t="s">
        <v>29</v>
      </c>
      <c r="F146" s="20">
        <v>9.18</v>
      </c>
      <c r="G146" s="6">
        <v>1</v>
      </c>
      <c r="H146" s="18" t="s">
        <v>852</v>
      </c>
      <c r="I146" s="20" t="s">
        <v>33</v>
      </c>
      <c r="J146" s="17" t="s">
        <v>882</v>
      </c>
      <c r="K146" s="18">
        <f>VLOOKUP(B146:B149,'[1]Sheet1'!$A:$B,2,0)-5972.8</f>
        <v>32404.7</v>
      </c>
      <c r="L146" s="49"/>
      <c r="M146" s="2">
        <v>143</v>
      </c>
    </row>
    <row r="147" spans="1:13" ht="18" customHeight="1">
      <c r="A147" s="15">
        <v>144</v>
      </c>
      <c r="B147" s="24" t="s">
        <v>917</v>
      </c>
      <c r="C147" s="17" t="s">
        <v>953</v>
      </c>
      <c r="D147" s="19" t="str">
        <f>VLOOKUP(B147:B149,'[2]车辆基本资料'!$B$393:$H$468,5,0)</f>
        <v>2012.07.30</v>
      </c>
      <c r="E147" s="16" t="s">
        <v>29</v>
      </c>
      <c r="F147" s="20">
        <v>7.45</v>
      </c>
      <c r="G147" s="7">
        <v>1</v>
      </c>
      <c r="H147" s="18" t="s">
        <v>773</v>
      </c>
      <c r="I147" s="20"/>
      <c r="J147" s="17" t="s">
        <v>882</v>
      </c>
      <c r="K147" s="18">
        <f>VLOOKUP(B147:B149,'[1]Sheet1'!$A:$B,2,0)-200.4</f>
        <v>35591.85</v>
      </c>
      <c r="L147" s="49"/>
      <c r="M147" s="2">
        <v>144</v>
      </c>
    </row>
    <row r="148" spans="1:13" ht="18" customHeight="1">
      <c r="A148" s="15">
        <v>145</v>
      </c>
      <c r="B148" s="21" t="s">
        <v>34</v>
      </c>
      <c r="C148" s="17" t="s">
        <v>953</v>
      </c>
      <c r="D148" s="19" t="str">
        <f>VLOOKUP(B148:B149,'[2]车辆基本资料'!$B$393:$H$468,5,0)</f>
        <v>2014.04.01</v>
      </c>
      <c r="E148" s="16" t="s">
        <v>29</v>
      </c>
      <c r="F148" s="20">
        <v>8.95</v>
      </c>
      <c r="G148" s="6">
        <v>1</v>
      </c>
      <c r="H148" s="18" t="s">
        <v>35</v>
      </c>
      <c r="I148" s="20" t="s">
        <v>36</v>
      </c>
      <c r="J148" s="17" t="s">
        <v>786</v>
      </c>
      <c r="K148" s="18">
        <f>VLOOKUP(B148:B149,'[1]Sheet1'!$A:$B,2,0)-7619.6</f>
        <v>41152.55</v>
      </c>
      <c r="L148" s="49"/>
      <c r="M148" s="2">
        <v>145</v>
      </c>
    </row>
    <row r="149" spans="1:13" ht="18" customHeight="1">
      <c r="A149" s="15">
        <v>146</v>
      </c>
      <c r="B149" s="24" t="s">
        <v>37</v>
      </c>
      <c r="C149" s="17" t="s">
        <v>953</v>
      </c>
      <c r="D149" s="19" t="str">
        <f>VLOOKUP(B149:B149,'[2]车辆基本资料'!$B$393:$H$468,5,0)</f>
        <v>2014.04.01</v>
      </c>
      <c r="E149" s="16" t="s">
        <v>29</v>
      </c>
      <c r="F149" s="20">
        <v>8.95</v>
      </c>
      <c r="G149" s="6">
        <v>1</v>
      </c>
      <c r="H149" s="18" t="s">
        <v>35</v>
      </c>
      <c r="I149" s="20" t="s">
        <v>36</v>
      </c>
      <c r="J149" s="17" t="s">
        <v>786</v>
      </c>
      <c r="K149" s="18">
        <f>VLOOKUP(B149:B149,'[1]Sheet1'!$A:$B,2,0)-7937.4</f>
        <v>40431.4</v>
      </c>
      <c r="L149" s="49"/>
      <c r="M149" s="2">
        <v>146</v>
      </c>
    </row>
    <row r="150" spans="1:13" ht="18" customHeight="1">
      <c r="A150" s="15">
        <v>147</v>
      </c>
      <c r="B150" s="11" t="s">
        <v>1408</v>
      </c>
      <c r="C150" s="10" t="s">
        <v>770</v>
      </c>
      <c r="D150" s="25" t="s">
        <v>1091</v>
      </c>
      <c r="E150" s="16" t="s">
        <v>29</v>
      </c>
      <c r="F150" s="25">
        <v>8.72</v>
      </c>
      <c r="G150" s="25">
        <v>1</v>
      </c>
      <c r="H150" s="25" t="s">
        <v>773</v>
      </c>
      <c r="I150" s="25" t="s">
        <v>1092</v>
      </c>
      <c r="J150" s="25" t="s">
        <v>774</v>
      </c>
      <c r="K150" s="18">
        <v>42644</v>
      </c>
      <c r="L150" s="49" t="s">
        <v>867</v>
      </c>
      <c r="M150" s="2">
        <v>1</v>
      </c>
    </row>
    <row r="151" spans="1:13" ht="18" customHeight="1">
      <c r="A151" s="15">
        <v>148</v>
      </c>
      <c r="B151" s="11" t="s">
        <v>1093</v>
      </c>
      <c r="C151" s="10" t="s">
        <v>770</v>
      </c>
      <c r="D151" s="25" t="s">
        <v>1094</v>
      </c>
      <c r="E151" s="16" t="s">
        <v>29</v>
      </c>
      <c r="F151" s="25">
        <v>8.72</v>
      </c>
      <c r="G151" s="25">
        <v>1</v>
      </c>
      <c r="H151" s="25" t="s">
        <v>773</v>
      </c>
      <c r="I151" s="25" t="s">
        <v>1092</v>
      </c>
      <c r="J151" s="25" t="s">
        <v>774</v>
      </c>
      <c r="K151" s="18">
        <v>49028</v>
      </c>
      <c r="L151" s="49"/>
      <c r="M151" s="2">
        <v>2</v>
      </c>
    </row>
    <row r="152" spans="1:13" ht="18" customHeight="1">
      <c r="A152" s="15">
        <v>149</v>
      </c>
      <c r="B152" s="24" t="s">
        <v>1095</v>
      </c>
      <c r="C152" s="24" t="s">
        <v>770</v>
      </c>
      <c r="D152" s="24" t="s">
        <v>1096</v>
      </c>
      <c r="E152" s="24" t="s">
        <v>29</v>
      </c>
      <c r="F152" s="24">
        <v>8.74</v>
      </c>
      <c r="G152" s="24">
        <v>1</v>
      </c>
      <c r="H152" s="24" t="s">
        <v>773</v>
      </c>
      <c r="I152" s="24" t="s">
        <v>1092</v>
      </c>
      <c r="J152" s="24" t="s">
        <v>774</v>
      </c>
      <c r="K152" s="24">
        <v>109261.6</v>
      </c>
      <c r="L152" s="49"/>
      <c r="M152" s="2">
        <v>3</v>
      </c>
    </row>
    <row r="153" spans="1:13" ht="18" customHeight="1">
      <c r="A153" s="15">
        <v>150</v>
      </c>
      <c r="B153" s="24" t="s">
        <v>1097</v>
      </c>
      <c r="C153" s="24" t="s">
        <v>770</v>
      </c>
      <c r="D153" s="24" t="s">
        <v>1096</v>
      </c>
      <c r="E153" s="24" t="s">
        <v>29</v>
      </c>
      <c r="F153" s="24">
        <v>8.74</v>
      </c>
      <c r="G153" s="24">
        <v>1</v>
      </c>
      <c r="H153" s="24" t="s">
        <v>773</v>
      </c>
      <c r="I153" s="24" t="s">
        <v>1092</v>
      </c>
      <c r="J153" s="24" t="s">
        <v>774</v>
      </c>
      <c r="K153" s="24">
        <v>58296</v>
      </c>
      <c r="L153" s="49"/>
      <c r="M153" s="2">
        <v>4</v>
      </c>
    </row>
    <row r="154" spans="1:13" ht="18" customHeight="1">
      <c r="A154" s="15">
        <v>151</v>
      </c>
      <c r="B154" s="24" t="s">
        <v>1098</v>
      </c>
      <c r="C154" s="24" t="s">
        <v>770</v>
      </c>
      <c r="D154" s="24" t="s">
        <v>1096</v>
      </c>
      <c r="E154" s="24" t="s">
        <v>29</v>
      </c>
      <c r="F154" s="24">
        <v>8.74</v>
      </c>
      <c r="G154" s="24">
        <v>1</v>
      </c>
      <c r="H154" s="24" t="s">
        <v>773</v>
      </c>
      <c r="I154" s="24" t="s">
        <v>1092</v>
      </c>
      <c r="J154" s="24" t="s">
        <v>774</v>
      </c>
      <c r="K154" s="24">
        <v>99870.4</v>
      </c>
      <c r="L154" s="49"/>
      <c r="M154" s="2">
        <v>5</v>
      </c>
    </row>
    <row r="155" spans="1:13" ht="18" customHeight="1">
      <c r="A155" s="15">
        <v>152</v>
      </c>
      <c r="B155" s="24" t="s">
        <v>1099</v>
      </c>
      <c r="C155" s="24" t="s">
        <v>770</v>
      </c>
      <c r="D155" s="24" t="s">
        <v>1096</v>
      </c>
      <c r="E155" s="24" t="s">
        <v>29</v>
      </c>
      <c r="F155" s="24">
        <v>8.74</v>
      </c>
      <c r="G155" s="24">
        <v>1</v>
      </c>
      <c r="H155" s="24" t="s">
        <v>773</v>
      </c>
      <c r="I155" s="24" t="s">
        <v>1092</v>
      </c>
      <c r="J155" s="24" t="s">
        <v>774</v>
      </c>
      <c r="K155" s="24">
        <v>108337.6</v>
      </c>
      <c r="L155" s="49"/>
      <c r="M155" s="2">
        <v>6</v>
      </c>
    </row>
    <row r="156" spans="1:13" ht="18" customHeight="1">
      <c r="A156" s="15">
        <v>153</v>
      </c>
      <c r="B156" s="24" t="s">
        <v>1100</v>
      </c>
      <c r="C156" s="24" t="s">
        <v>770</v>
      </c>
      <c r="D156" s="24" t="s">
        <v>1096</v>
      </c>
      <c r="E156" s="24" t="s">
        <v>29</v>
      </c>
      <c r="F156" s="24">
        <v>8.74</v>
      </c>
      <c r="G156" s="24">
        <v>1</v>
      </c>
      <c r="H156" s="24" t="s">
        <v>773</v>
      </c>
      <c r="I156" s="24" t="s">
        <v>1092</v>
      </c>
      <c r="J156" s="24" t="s">
        <v>774</v>
      </c>
      <c r="K156" s="24">
        <v>101046.4</v>
      </c>
      <c r="L156" s="49"/>
      <c r="M156" s="2">
        <v>7</v>
      </c>
    </row>
    <row r="157" spans="1:13" ht="18" customHeight="1">
      <c r="A157" s="15">
        <v>154</v>
      </c>
      <c r="B157" s="24" t="s">
        <v>1101</v>
      </c>
      <c r="C157" s="24" t="s">
        <v>770</v>
      </c>
      <c r="D157" s="24" t="s">
        <v>1096</v>
      </c>
      <c r="E157" s="24" t="s">
        <v>29</v>
      </c>
      <c r="F157" s="24">
        <v>8.74</v>
      </c>
      <c r="G157" s="24">
        <v>1</v>
      </c>
      <c r="H157" s="24" t="s">
        <v>773</v>
      </c>
      <c r="I157" s="24" t="s">
        <v>1092</v>
      </c>
      <c r="J157" s="24" t="s">
        <v>774</v>
      </c>
      <c r="K157" s="24">
        <v>97244</v>
      </c>
      <c r="L157" s="49"/>
      <c r="M157" s="2">
        <v>8</v>
      </c>
    </row>
    <row r="158" spans="1:13" ht="18" customHeight="1">
      <c r="A158" s="15">
        <v>155</v>
      </c>
      <c r="B158" s="24" t="s">
        <v>1102</v>
      </c>
      <c r="C158" s="24" t="s">
        <v>770</v>
      </c>
      <c r="D158" s="24" t="s">
        <v>1096</v>
      </c>
      <c r="E158" s="24" t="s">
        <v>29</v>
      </c>
      <c r="F158" s="24">
        <v>8.74</v>
      </c>
      <c r="G158" s="24">
        <v>1</v>
      </c>
      <c r="H158" s="24" t="s">
        <v>773</v>
      </c>
      <c r="I158" s="24" t="s">
        <v>1092</v>
      </c>
      <c r="J158" s="24" t="s">
        <v>774</v>
      </c>
      <c r="K158" s="24">
        <v>105089.6</v>
      </c>
      <c r="L158" s="49"/>
      <c r="M158" s="2">
        <v>9</v>
      </c>
    </row>
    <row r="159" spans="1:13" ht="18" customHeight="1">
      <c r="A159" s="15">
        <v>156</v>
      </c>
      <c r="B159" s="24" t="s">
        <v>1103</v>
      </c>
      <c r="C159" s="24" t="s">
        <v>770</v>
      </c>
      <c r="D159" s="24" t="s">
        <v>1096</v>
      </c>
      <c r="E159" s="24" t="s">
        <v>29</v>
      </c>
      <c r="F159" s="24">
        <v>8.74</v>
      </c>
      <c r="G159" s="24">
        <v>1</v>
      </c>
      <c r="H159" s="24" t="s">
        <v>773</v>
      </c>
      <c r="I159" s="24" t="s">
        <v>1092</v>
      </c>
      <c r="J159" s="24" t="s">
        <v>774</v>
      </c>
      <c r="K159" s="24">
        <v>98030.8</v>
      </c>
      <c r="L159" s="49"/>
      <c r="M159" s="2">
        <v>10</v>
      </c>
    </row>
    <row r="160" spans="1:13" ht="18" customHeight="1">
      <c r="A160" s="15">
        <v>157</v>
      </c>
      <c r="B160" s="24" t="s">
        <v>1104</v>
      </c>
      <c r="C160" s="24" t="s">
        <v>770</v>
      </c>
      <c r="D160" s="24" t="s">
        <v>1096</v>
      </c>
      <c r="E160" s="24" t="s">
        <v>29</v>
      </c>
      <c r="F160" s="24">
        <v>8.74</v>
      </c>
      <c r="G160" s="24">
        <v>1</v>
      </c>
      <c r="H160" s="24" t="s">
        <v>773</v>
      </c>
      <c r="I160" s="24" t="s">
        <v>1092</v>
      </c>
      <c r="J160" s="24" t="s">
        <v>774</v>
      </c>
      <c r="K160" s="24">
        <v>101304</v>
      </c>
      <c r="L160" s="49"/>
      <c r="M160" s="2">
        <v>11</v>
      </c>
    </row>
    <row r="161" spans="1:13" ht="18" customHeight="1">
      <c r="A161" s="15">
        <v>158</v>
      </c>
      <c r="B161" s="24" t="s">
        <v>1105</v>
      </c>
      <c r="C161" s="24" t="s">
        <v>770</v>
      </c>
      <c r="D161" s="24" t="s">
        <v>1096</v>
      </c>
      <c r="E161" s="24" t="s">
        <v>29</v>
      </c>
      <c r="F161" s="24">
        <v>8.74</v>
      </c>
      <c r="G161" s="24">
        <v>1</v>
      </c>
      <c r="H161" s="24" t="s">
        <v>773</v>
      </c>
      <c r="I161" s="24" t="s">
        <v>1092</v>
      </c>
      <c r="J161" s="24" t="s">
        <v>774</v>
      </c>
      <c r="K161" s="24">
        <v>58800</v>
      </c>
      <c r="L161" s="49"/>
      <c r="M161" s="2">
        <v>12</v>
      </c>
    </row>
    <row r="162" spans="1:13" ht="18" customHeight="1">
      <c r="A162" s="15">
        <v>159</v>
      </c>
      <c r="B162" s="24" t="s">
        <v>1082</v>
      </c>
      <c r="C162" s="24" t="s">
        <v>770</v>
      </c>
      <c r="D162" s="24" t="s">
        <v>1083</v>
      </c>
      <c r="E162" s="24" t="s">
        <v>29</v>
      </c>
      <c r="F162" s="24">
        <v>8.74</v>
      </c>
      <c r="G162" s="24">
        <v>1</v>
      </c>
      <c r="H162" s="24" t="s">
        <v>773</v>
      </c>
      <c r="I162" s="24" t="s">
        <v>1092</v>
      </c>
      <c r="J162" s="24" t="s">
        <v>774</v>
      </c>
      <c r="K162" s="24">
        <v>93576</v>
      </c>
      <c r="L162" s="49"/>
      <c r="M162" s="2">
        <v>13</v>
      </c>
    </row>
    <row r="163" spans="1:13" ht="18" customHeight="1">
      <c r="A163" s="15">
        <v>160</v>
      </c>
      <c r="B163" s="24" t="s">
        <v>1084</v>
      </c>
      <c r="C163" s="24" t="s">
        <v>770</v>
      </c>
      <c r="D163" s="24" t="s">
        <v>1083</v>
      </c>
      <c r="E163" s="24" t="s">
        <v>29</v>
      </c>
      <c r="F163" s="24">
        <v>8.74</v>
      </c>
      <c r="G163" s="24">
        <v>1</v>
      </c>
      <c r="H163" s="24" t="s">
        <v>773</v>
      </c>
      <c r="I163" s="24" t="s">
        <v>1092</v>
      </c>
      <c r="J163" s="24" t="s">
        <v>774</v>
      </c>
      <c r="K163" s="24">
        <v>104837.6</v>
      </c>
      <c r="L163" s="49"/>
      <c r="M163" s="2">
        <v>14</v>
      </c>
    </row>
    <row r="164" spans="1:13" ht="18" customHeight="1">
      <c r="A164" s="15">
        <v>161</v>
      </c>
      <c r="B164" s="24" t="s">
        <v>1085</v>
      </c>
      <c r="C164" s="24" t="s">
        <v>770</v>
      </c>
      <c r="D164" s="24" t="s">
        <v>1086</v>
      </c>
      <c r="E164" s="24" t="s">
        <v>29</v>
      </c>
      <c r="F164" s="24">
        <v>8.74</v>
      </c>
      <c r="G164" s="24">
        <v>1</v>
      </c>
      <c r="H164" s="24" t="s">
        <v>773</v>
      </c>
      <c r="I164" s="24" t="s">
        <v>1092</v>
      </c>
      <c r="J164" s="24" t="s">
        <v>774</v>
      </c>
      <c r="K164" s="24">
        <v>107458.4</v>
      </c>
      <c r="L164" s="49"/>
      <c r="M164" s="2">
        <v>15</v>
      </c>
    </row>
    <row r="165" spans="1:13" ht="18" customHeight="1">
      <c r="A165" s="15">
        <v>162</v>
      </c>
      <c r="B165" s="24" t="s">
        <v>1087</v>
      </c>
      <c r="C165" s="24" t="s">
        <v>770</v>
      </c>
      <c r="D165" s="24" t="s">
        <v>1083</v>
      </c>
      <c r="E165" s="24" t="s">
        <v>29</v>
      </c>
      <c r="F165" s="24">
        <v>8.74</v>
      </c>
      <c r="G165" s="24">
        <v>1</v>
      </c>
      <c r="H165" s="24" t="s">
        <v>773</v>
      </c>
      <c r="I165" s="24" t="s">
        <v>1092</v>
      </c>
      <c r="J165" s="24" t="s">
        <v>774</v>
      </c>
      <c r="K165" s="24">
        <v>105450.8</v>
      </c>
      <c r="L165" s="49"/>
      <c r="M165" s="2">
        <v>16</v>
      </c>
    </row>
    <row r="166" spans="1:13" ht="18" customHeight="1">
      <c r="A166" s="15">
        <v>163</v>
      </c>
      <c r="B166" s="24" t="s">
        <v>1088</v>
      </c>
      <c r="C166" s="24" t="s">
        <v>770</v>
      </c>
      <c r="D166" s="24" t="s">
        <v>1083</v>
      </c>
      <c r="E166" s="24" t="s">
        <v>29</v>
      </c>
      <c r="F166" s="24">
        <v>8.74</v>
      </c>
      <c r="G166" s="24">
        <v>1</v>
      </c>
      <c r="H166" s="24" t="s">
        <v>773</v>
      </c>
      <c r="I166" s="24" t="s">
        <v>1092</v>
      </c>
      <c r="J166" s="24" t="s">
        <v>774</v>
      </c>
      <c r="K166" s="24">
        <v>97860</v>
      </c>
      <c r="L166" s="49"/>
      <c r="M166" s="2">
        <v>17</v>
      </c>
    </row>
    <row r="167" spans="1:13" ht="18" customHeight="1">
      <c r="A167" s="15">
        <v>164</v>
      </c>
      <c r="B167" s="24" t="s">
        <v>1089</v>
      </c>
      <c r="C167" s="24" t="s">
        <v>770</v>
      </c>
      <c r="D167" s="24" t="s">
        <v>1083</v>
      </c>
      <c r="E167" s="24" t="s">
        <v>29</v>
      </c>
      <c r="F167" s="24">
        <v>8.74</v>
      </c>
      <c r="G167" s="24">
        <v>1</v>
      </c>
      <c r="H167" s="24" t="s">
        <v>773</v>
      </c>
      <c r="I167" s="24" t="s">
        <v>1092</v>
      </c>
      <c r="J167" s="24" t="s">
        <v>774</v>
      </c>
      <c r="K167" s="24">
        <v>107074.8</v>
      </c>
      <c r="L167" s="49"/>
      <c r="M167" s="2">
        <v>18</v>
      </c>
    </row>
    <row r="168" spans="1:13" ht="18" customHeight="1">
      <c r="A168" s="15">
        <v>165</v>
      </c>
      <c r="B168" s="24" t="s">
        <v>1090</v>
      </c>
      <c r="C168" s="24" t="s">
        <v>770</v>
      </c>
      <c r="D168" s="24" t="s">
        <v>1083</v>
      </c>
      <c r="E168" s="24" t="s">
        <v>29</v>
      </c>
      <c r="F168" s="24">
        <v>8.74</v>
      </c>
      <c r="G168" s="24">
        <v>1</v>
      </c>
      <c r="H168" s="24" t="s">
        <v>773</v>
      </c>
      <c r="I168" s="24" t="s">
        <v>1092</v>
      </c>
      <c r="J168" s="24" t="s">
        <v>774</v>
      </c>
      <c r="K168" s="24">
        <v>106260</v>
      </c>
      <c r="L168" s="49"/>
      <c r="M168" s="2">
        <v>19</v>
      </c>
    </row>
    <row r="169" spans="1:13" ht="18" customHeight="1">
      <c r="A169" s="15">
        <v>166</v>
      </c>
      <c r="B169" s="24" t="s">
        <v>1409</v>
      </c>
      <c r="C169" s="24" t="s">
        <v>953</v>
      </c>
      <c r="D169" s="24" t="s">
        <v>1106</v>
      </c>
      <c r="E169" s="24" t="s">
        <v>772</v>
      </c>
      <c r="F169" s="24">
        <v>5.995</v>
      </c>
      <c r="G169" s="24">
        <v>0.7</v>
      </c>
      <c r="H169" s="24" t="s">
        <v>852</v>
      </c>
      <c r="I169" s="24">
        <v>2019.8</v>
      </c>
      <c r="J169" s="24" t="s">
        <v>774</v>
      </c>
      <c r="K169" s="24">
        <v>41993.7</v>
      </c>
      <c r="L169" s="49" t="s">
        <v>769</v>
      </c>
      <c r="M169" s="2">
        <v>1</v>
      </c>
    </row>
    <row r="170" spans="1:13" ht="18" customHeight="1">
      <c r="A170" s="15">
        <v>167</v>
      </c>
      <c r="B170" s="24" t="s">
        <v>911</v>
      </c>
      <c r="C170" s="24" t="s">
        <v>953</v>
      </c>
      <c r="D170" s="24" t="s">
        <v>1106</v>
      </c>
      <c r="E170" s="24" t="s">
        <v>772</v>
      </c>
      <c r="F170" s="24">
        <v>5.995</v>
      </c>
      <c r="G170" s="24">
        <v>0.7</v>
      </c>
      <c r="H170" s="24" t="s">
        <v>852</v>
      </c>
      <c r="I170" s="24">
        <v>2019.8</v>
      </c>
      <c r="J170" s="24" t="s">
        <v>774</v>
      </c>
      <c r="K170" s="24">
        <v>30602</v>
      </c>
      <c r="L170" s="49"/>
      <c r="M170" s="2">
        <v>2</v>
      </c>
    </row>
    <row r="171" spans="1:13" ht="18" customHeight="1">
      <c r="A171" s="15">
        <v>168</v>
      </c>
      <c r="B171" s="5" t="s">
        <v>912</v>
      </c>
      <c r="C171" s="5" t="s">
        <v>953</v>
      </c>
      <c r="D171" s="5" t="s">
        <v>1106</v>
      </c>
      <c r="E171" s="5" t="s">
        <v>772</v>
      </c>
      <c r="F171" s="5">
        <v>5.995</v>
      </c>
      <c r="G171" s="5">
        <v>0.7</v>
      </c>
      <c r="H171" s="5" t="s">
        <v>852</v>
      </c>
      <c r="I171" s="5">
        <v>2019.8</v>
      </c>
      <c r="J171" s="5" t="s">
        <v>774</v>
      </c>
      <c r="K171" s="5">
        <v>30426.1</v>
      </c>
      <c r="L171" s="49"/>
      <c r="M171" s="2">
        <v>3</v>
      </c>
    </row>
    <row r="172" spans="1:13" ht="18" customHeight="1">
      <c r="A172" s="15">
        <v>169</v>
      </c>
      <c r="B172" s="5" t="s">
        <v>913</v>
      </c>
      <c r="C172" s="5" t="s">
        <v>953</v>
      </c>
      <c r="D172" s="5" t="s">
        <v>1106</v>
      </c>
      <c r="E172" s="5" t="s">
        <v>772</v>
      </c>
      <c r="F172" s="5">
        <v>5.995</v>
      </c>
      <c r="G172" s="5">
        <v>0.7</v>
      </c>
      <c r="H172" s="5" t="s">
        <v>852</v>
      </c>
      <c r="I172" s="5">
        <v>2019.8</v>
      </c>
      <c r="J172" s="5" t="s">
        <v>774</v>
      </c>
      <c r="K172" s="5">
        <v>30439</v>
      </c>
      <c r="L172" s="49"/>
      <c r="M172" s="2">
        <v>4</v>
      </c>
    </row>
    <row r="173" spans="1:13" ht="18" customHeight="1">
      <c r="A173" s="15">
        <v>170</v>
      </c>
      <c r="B173" s="5" t="s">
        <v>915</v>
      </c>
      <c r="C173" s="5" t="s">
        <v>953</v>
      </c>
      <c r="D173" s="5" t="s">
        <v>1107</v>
      </c>
      <c r="E173" s="5" t="s">
        <v>772</v>
      </c>
      <c r="F173" s="5">
        <v>7.7</v>
      </c>
      <c r="G173" s="5">
        <v>1</v>
      </c>
      <c r="H173" s="5" t="s">
        <v>852</v>
      </c>
      <c r="I173" s="5">
        <v>2019.8</v>
      </c>
      <c r="J173" s="5" t="s">
        <v>774</v>
      </c>
      <c r="K173" s="5">
        <v>36070.5</v>
      </c>
      <c r="L173" s="49"/>
      <c r="M173" s="2">
        <v>5</v>
      </c>
    </row>
    <row r="174" spans="1:13" ht="18" customHeight="1">
      <c r="A174" s="15">
        <v>171</v>
      </c>
      <c r="B174" s="5" t="s">
        <v>1410</v>
      </c>
      <c r="C174" s="5" t="s">
        <v>953</v>
      </c>
      <c r="D174" s="5" t="s">
        <v>1106</v>
      </c>
      <c r="E174" s="5" t="s">
        <v>772</v>
      </c>
      <c r="F174" s="5">
        <v>7.7</v>
      </c>
      <c r="G174" s="5">
        <v>1</v>
      </c>
      <c r="H174" s="5" t="s">
        <v>852</v>
      </c>
      <c r="I174" s="5">
        <v>2019.8</v>
      </c>
      <c r="J174" s="5" t="s">
        <v>774</v>
      </c>
      <c r="K174" s="5">
        <v>32467.2</v>
      </c>
      <c r="L174" s="49"/>
      <c r="M174" s="2">
        <v>6</v>
      </c>
    </row>
    <row r="175" spans="1:13" ht="18" customHeight="1">
      <c r="A175" s="15">
        <v>172</v>
      </c>
      <c r="B175" s="5" t="s">
        <v>914</v>
      </c>
      <c r="C175" s="5" t="s">
        <v>953</v>
      </c>
      <c r="D175" s="5" t="s">
        <v>1107</v>
      </c>
      <c r="E175" s="5" t="s">
        <v>772</v>
      </c>
      <c r="F175" s="5">
        <v>7.7</v>
      </c>
      <c r="G175" s="5">
        <v>1</v>
      </c>
      <c r="H175" s="5" t="s">
        <v>852</v>
      </c>
      <c r="I175" s="5">
        <v>2019.8</v>
      </c>
      <c r="J175" s="5" t="s">
        <v>774</v>
      </c>
      <c r="K175" s="5">
        <v>34583.2</v>
      </c>
      <c r="L175" s="49"/>
      <c r="M175" s="2">
        <v>7</v>
      </c>
    </row>
    <row r="176" spans="1:13" ht="18" customHeight="1">
      <c r="A176" s="15">
        <v>173</v>
      </c>
      <c r="B176" s="11" t="s">
        <v>1411</v>
      </c>
      <c r="C176" s="10" t="s">
        <v>770</v>
      </c>
      <c r="D176" s="11" t="s">
        <v>771</v>
      </c>
      <c r="E176" s="8" t="s">
        <v>772</v>
      </c>
      <c r="F176" s="11">
        <v>8.16</v>
      </c>
      <c r="G176" s="11">
        <v>1</v>
      </c>
      <c r="H176" s="11" t="s">
        <v>773</v>
      </c>
      <c r="I176" s="11"/>
      <c r="J176" s="11" t="s">
        <v>774</v>
      </c>
      <c r="K176" s="5">
        <v>81594.8</v>
      </c>
      <c r="L176" s="49" t="s">
        <v>783</v>
      </c>
      <c r="M176" s="2">
        <v>1</v>
      </c>
    </row>
    <row r="177" spans="1:13" ht="18" customHeight="1">
      <c r="A177" s="15">
        <v>174</v>
      </c>
      <c r="B177" s="11" t="s">
        <v>775</v>
      </c>
      <c r="C177" s="10" t="s">
        <v>770</v>
      </c>
      <c r="D177" s="11" t="s">
        <v>771</v>
      </c>
      <c r="E177" s="12" t="s">
        <v>772</v>
      </c>
      <c r="F177" s="11">
        <v>8.16</v>
      </c>
      <c r="G177" s="11">
        <v>1</v>
      </c>
      <c r="H177" s="11" t="s">
        <v>773</v>
      </c>
      <c r="I177" s="11"/>
      <c r="J177" s="11" t="s">
        <v>774</v>
      </c>
      <c r="K177" s="5">
        <v>65240</v>
      </c>
      <c r="L177" s="49"/>
      <c r="M177" s="2">
        <v>2</v>
      </c>
    </row>
    <row r="178" spans="1:13" ht="18" customHeight="1">
      <c r="A178" s="15">
        <v>175</v>
      </c>
      <c r="B178" s="11" t="s">
        <v>776</v>
      </c>
      <c r="C178" s="10" t="s">
        <v>770</v>
      </c>
      <c r="D178" s="11" t="s">
        <v>771</v>
      </c>
      <c r="E178" s="12" t="s">
        <v>772</v>
      </c>
      <c r="F178" s="9">
        <v>5.995</v>
      </c>
      <c r="G178" s="9">
        <v>0.7</v>
      </c>
      <c r="H178" s="11" t="s">
        <v>773</v>
      </c>
      <c r="I178" s="11"/>
      <c r="J178" s="11" t="s">
        <v>774</v>
      </c>
      <c r="K178" s="5">
        <v>32925.6</v>
      </c>
      <c r="L178" s="49"/>
      <c r="M178" s="2">
        <v>3</v>
      </c>
    </row>
    <row r="179" spans="1:13" ht="18" customHeight="1">
      <c r="A179" s="15">
        <v>176</v>
      </c>
      <c r="B179" s="11" t="s">
        <v>1412</v>
      </c>
      <c r="C179" s="10" t="s">
        <v>770</v>
      </c>
      <c r="D179" s="11" t="s">
        <v>771</v>
      </c>
      <c r="E179" s="12" t="s">
        <v>772</v>
      </c>
      <c r="F179" s="9">
        <v>5.995</v>
      </c>
      <c r="G179" s="9">
        <v>0.7</v>
      </c>
      <c r="H179" s="11" t="s">
        <v>773</v>
      </c>
      <c r="I179" s="11"/>
      <c r="J179" s="11" t="s">
        <v>774</v>
      </c>
      <c r="K179" s="5">
        <v>63875</v>
      </c>
      <c r="L179" s="49"/>
      <c r="M179" s="2">
        <v>4</v>
      </c>
    </row>
    <row r="180" spans="1:13" ht="18" customHeight="1">
      <c r="A180" s="15">
        <v>177</v>
      </c>
      <c r="B180" s="11" t="s">
        <v>777</v>
      </c>
      <c r="C180" s="10" t="s">
        <v>770</v>
      </c>
      <c r="D180" s="11" t="s">
        <v>771</v>
      </c>
      <c r="E180" s="12" t="s">
        <v>772</v>
      </c>
      <c r="F180" s="9">
        <v>5.995</v>
      </c>
      <c r="G180" s="9">
        <v>0.7</v>
      </c>
      <c r="H180" s="11" t="s">
        <v>773</v>
      </c>
      <c r="I180" s="11"/>
      <c r="J180" s="11" t="s">
        <v>774</v>
      </c>
      <c r="K180" s="5">
        <v>34144</v>
      </c>
      <c r="L180" s="49"/>
      <c r="M180" s="2">
        <v>5</v>
      </c>
    </row>
    <row r="181" spans="1:13" ht="18" customHeight="1">
      <c r="A181" s="15">
        <v>178</v>
      </c>
      <c r="B181" s="11" t="s">
        <v>778</v>
      </c>
      <c r="C181" s="10" t="s">
        <v>770</v>
      </c>
      <c r="D181" s="11" t="s">
        <v>771</v>
      </c>
      <c r="E181" s="12" t="s">
        <v>772</v>
      </c>
      <c r="F181" s="9">
        <v>5.995</v>
      </c>
      <c r="G181" s="9">
        <v>0.7</v>
      </c>
      <c r="H181" s="11" t="s">
        <v>773</v>
      </c>
      <c r="I181" s="11"/>
      <c r="J181" s="11" t="s">
        <v>774</v>
      </c>
      <c r="K181" s="5">
        <v>71635.2</v>
      </c>
      <c r="L181" s="49"/>
      <c r="M181" s="2">
        <v>6</v>
      </c>
    </row>
    <row r="182" spans="1:13" ht="18" customHeight="1">
      <c r="A182" s="15">
        <v>179</v>
      </c>
      <c r="B182" s="11" t="s">
        <v>1413</v>
      </c>
      <c r="C182" s="10" t="s">
        <v>770</v>
      </c>
      <c r="D182" s="11" t="s">
        <v>771</v>
      </c>
      <c r="E182" s="12" t="s">
        <v>772</v>
      </c>
      <c r="F182" s="9">
        <v>5.995</v>
      </c>
      <c r="G182" s="9">
        <v>0.7</v>
      </c>
      <c r="H182" s="11" t="s">
        <v>773</v>
      </c>
      <c r="I182" s="11"/>
      <c r="J182" s="11" t="s">
        <v>774</v>
      </c>
      <c r="K182" s="5">
        <v>34464.8</v>
      </c>
      <c r="L182" s="49"/>
      <c r="M182" s="2">
        <v>7</v>
      </c>
    </row>
    <row r="183" spans="1:13" ht="18" customHeight="1">
      <c r="A183" s="15">
        <v>180</v>
      </c>
      <c r="B183" s="11" t="s">
        <v>779</v>
      </c>
      <c r="C183" s="10" t="s">
        <v>770</v>
      </c>
      <c r="D183" s="11" t="s">
        <v>771</v>
      </c>
      <c r="E183" s="12" t="s">
        <v>772</v>
      </c>
      <c r="F183" s="9">
        <v>5.995</v>
      </c>
      <c r="G183" s="9">
        <v>0.7</v>
      </c>
      <c r="H183" s="11" t="s">
        <v>773</v>
      </c>
      <c r="I183" s="11"/>
      <c r="J183" s="11" t="s">
        <v>774</v>
      </c>
      <c r="K183" s="5">
        <v>31015.6</v>
      </c>
      <c r="L183" s="49"/>
      <c r="M183" s="2">
        <v>8</v>
      </c>
    </row>
    <row r="184" spans="1:13" ht="18" customHeight="1">
      <c r="A184" s="15">
        <v>181</v>
      </c>
      <c r="B184" s="11" t="s">
        <v>780</v>
      </c>
      <c r="C184" s="10" t="s">
        <v>770</v>
      </c>
      <c r="D184" s="11" t="s">
        <v>771</v>
      </c>
      <c r="E184" s="12" t="s">
        <v>772</v>
      </c>
      <c r="F184" s="9">
        <v>5.995</v>
      </c>
      <c r="G184" s="9">
        <v>0.7</v>
      </c>
      <c r="H184" s="11" t="s">
        <v>773</v>
      </c>
      <c r="I184" s="11"/>
      <c r="J184" s="11" t="s">
        <v>774</v>
      </c>
      <c r="K184" s="5">
        <v>72270</v>
      </c>
      <c r="L184" s="49"/>
      <c r="M184" s="2">
        <v>9</v>
      </c>
    </row>
    <row r="185" spans="1:13" ht="18" customHeight="1">
      <c r="A185" s="15">
        <v>182</v>
      </c>
      <c r="B185" s="11" t="s">
        <v>781</v>
      </c>
      <c r="C185" s="10" t="s">
        <v>770</v>
      </c>
      <c r="D185" s="11" t="s">
        <v>771</v>
      </c>
      <c r="E185" s="12" t="s">
        <v>772</v>
      </c>
      <c r="F185" s="9">
        <v>5.995</v>
      </c>
      <c r="G185" s="9">
        <v>0.7</v>
      </c>
      <c r="H185" s="11" t="s">
        <v>773</v>
      </c>
      <c r="I185" s="11"/>
      <c r="J185" s="11" t="s">
        <v>774</v>
      </c>
      <c r="K185" s="5">
        <v>54612</v>
      </c>
      <c r="L185" s="49"/>
      <c r="M185" s="2">
        <v>10</v>
      </c>
    </row>
    <row r="186" spans="1:13" ht="18" customHeight="1">
      <c r="A186" s="15">
        <v>183</v>
      </c>
      <c r="B186" s="11" t="s">
        <v>1415</v>
      </c>
      <c r="C186" s="10" t="s">
        <v>770</v>
      </c>
      <c r="D186" s="11" t="s">
        <v>771</v>
      </c>
      <c r="E186" s="12" t="s">
        <v>772</v>
      </c>
      <c r="F186" s="9">
        <v>5.995</v>
      </c>
      <c r="G186" s="9">
        <v>0.7</v>
      </c>
      <c r="H186" s="11" t="s">
        <v>773</v>
      </c>
      <c r="I186" s="11"/>
      <c r="J186" s="11" t="s">
        <v>774</v>
      </c>
      <c r="K186" s="5">
        <v>40768</v>
      </c>
      <c r="L186" s="49"/>
      <c r="M186" s="2">
        <v>11</v>
      </c>
    </row>
    <row r="187" spans="1:13" ht="18" customHeight="1">
      <c r="A187" s="15">
        <v>184</v>
      </c>
      <c r="B187" s="11" t="s">
        <v>1414</v>
      </c>
      <c r="C187" s="11" t="s">
        <v>770</v>
      </c>
      <c r="D187" s="11" t="s">
        <v>603</v>
      </c>
      <c r="E187" s="11" t="s">
        <v>772</v>
      </c>
      <c r="F187" s="11">
        <v>5995</v>
      </c>
      <c r="G187" s="11">
        <v>0.7</v>
      </c>
      <c r="H187" s="11" t="s">
        <v>773</v>
      </c>
      <c r="I187" s="11"/>
      <c r="J187" s="11" t="s">
        <v>774</v>
      </c>
      <c r="K187" s="11">
        <v>61932</v>
      </c>
      <c r="L187" s="49" t="s">
        <v>704</v>
      </c>
      <c r="M187" s="2">
        <v>1</v>
      </c>
    </row>
    <row r="188" spans="1:13" ht="18" customHeight="1">
      <c r="A188" s="15">
        <v>185</v>
      </c>
      <c r="B188" s="11" t="s">
        <v>604</v>
      </c>
      <c r="C188" s="11" t="s">
        <v>770</v>
      </c>
      <c r="D188" s="11" t="s">
        <v>603</v>
      </c>
      <c r="E188" s="11" t="s">
        <v>772</v>
      </c>
      <c r="F188" s="11">
        <v>5995</v>
      </c>
      <c r="G188" s="11">
        <v>0.7</v>
      </c>
      <c r="H188" s="11" t="s">
        <v>773</v>
      </c>
      <c r="I188" s="11"/>
      <c r="J188" s="11" t="s">
        <v>774</v>
      </c>
      <c r="K188" s="11">
        <v>62341</v>
      </c>
      <c r="L188" s="49"/>
      <c r="M188" s="2">
        <v>2</v>
      </c>
    </row>
    <row r="189" spans="1:13" ht="18" customHeight="1">
      <c r="A189" s="15">
        <v>186</v>
      </c>
      <c r="B189" s="11" t="s">
        <v>605</v>
      </c>
      <c r="C189" s="11" t="s">
        <v>770</v>
      </c>
      <c r="D189" s="11" t="s">
        <v>606</v>
      </c>
      <c r="E189" s="11" t="s">
        <v>772</v>
      </c>
      <c r="F189" s="11">
        <v>5990</v>
      </c>
      <c r="G189" s="11">
        <v>0.7</v>
      </c>
      <c r="H189" s="11" t="s">
        <v>852</v>
      </c>
      <c r="I189" s="11" t="s">
        <v>607</v>
      </c>
      <c r="J189" s="11" t="s">
        <v>774</v>
      </c>
      <c r="K189" s="11">
        <v>33957</v>
      </c>
      <c r="L189" s="49"/>
      <c r="M189" s="2">
        <v>3</v>
      </c>
    </row>
    <row r="190" spans="1:13" ht="18" customHeight="1">
      <c r="A190" s="15">
        <v>187</v>
      </c>
      <c r="B190" s="11" t="s">
        <v>1416</v>
      </c>
      <c r="C190" s="11" t="s">
        <v>770</v>
      </c>
      <c r="D190" s="11" t="s">
        <v>608</v>
      </c>
      <c r="E190" s="11" t="s">
        <v>772</v>
      </c>
      <c r="F190" s="11">
        <v>5995</v>
      </c>
      <c r="G190" s="11">
        <v>0.7</v>
      </c>
      <c r="H190" s="11" t="s">
        <v>852</v>
      </c>
      <c r="I190" s="11" t="s">
        <v>607</v>
      </c>
      <c r="J190" s="11" t="s">
        <v>774</v>
      </c>
      <c r="K190" s="11">
        <v>34800</v>
      </c>
      <c r="L190" s="49"/>
      <c r="M190" s="2">
        <v>4</v>
      </c>
    </row>
    <row r="191" spans="1:13" ht="18" customHeight="1">
      <c r="A191" s="15">
        <v>188</v>
      </c>
      <c r="B191" s="11" t="s">
        <v>609</v>
      </c>
      <c r="C191" s="11" t="s">
        <v>770</v>
      </c>
      <c r="D191" s="11" t="s">
        <v>608</v>
      </c>
      <c r="E191" s="11" t="s">
        <v>772</v>
      </c>
      <c r="F191" s="11">
        <v>5995</v>
      </c>
      <c r="G191" s="11">
        <v>0.7</v>
      </c>
      <c r="H191" s="11" t="s">
        <v>852</v>
      </c>
      <c r="I191" s="11" t="s">
        <v>607</v>
      </c>
      <c r="J191" s="11" t="s">
        <v>774</v>
      </c>
      <c r="K191" s="11">
        <v>43339</v>
      </c>
      <c r="L191" s="49"/>
      <c r="M191" s="2">
        <v>5</v>
      </c>
    </row>
    <row r="192" spans="1:13" ht="18" customHeight="1">
      <c r="A192" s="15">
        <v>189</v>
      </c>
      <c r="B192" s="11" t="s">
        <v>610</v>
      </c>
      <c r="C192" s="11" t="s">
        <v>770</v>
      </c>
      <c r="D192" s="11" t="s">
        <v>611</v>
      </c>
      <c r="E192" s="11" t="s">
        <v>772</v>
      </c>
      <c r="F192" s="11">
        <v>5995</v>
      </c>
      <c r="G192" s="11">
        <v>0.7</v>
      </c>
      <c r="H192" s="11" t="s">
        <v>773</v>
      </c>
      <c r="I192" s="11"/>
      <c r="J192" s="11" t="s">
        <v>774</v>
      </c>
      <c r="K192" s="11">
        <v>72771</v>
      </c>
      <c r="L192" s="49"/>
      <c r="M192" s="2">
        <v>6</v>
      </c>
    </row>
    <row r="193" spans="1:13" ht="18" customHeight="1">
      <c r="A193" s="15">
        <v>190</v>
      </c>
      <c r="B193" s="11" t="s">
        <v>612</v>
      </c>
      <c r="C193" s="11" t="s">
        <v>770</v>
      </c>
      <c r="D193" s="11" t="s">
        <v>611</v>
      </c>
      <c r="E193" s="11" t="s">
        <v>772</v>
      </c>
      <c r="F193" s="11">
        <v>5995</v>
      </c>
      <c r="G193" s="11">
        <v>0.7</v>
      </c>
      <c r="H193" s="11" t="s">
        <v>852</v>
      </c>
      <c r="I193" s="11" t="s">
        <v>607</v>
      </c>
      <c r="J193" s="11" t="s">
        <v>774</v>
      </c>
      <c r="K193" s="11">
        <v>44004</v>
      </c>
      <c r="L193" s="49"/>
      <c r="M193" s="2">
        <v>7</v>
      </c>
    </row>
    <row r="194" spans="1:13" ht="18" customHeight="1">
      <c r="A194" s="15">
        <v>191</v>
      </c>
      <c r="B194" s="11" t="s">
        <v>1417</v>
      </c>
      <c r="C194" s="11" t="s">
        <v>770</v>
      </c>
      <c r="D194" s="11" t="s">
        <v>611</v>
      </c>
      <c r="E194" s="11" t="s">
        <v>772</v>
      </c>
      <c r="F194" s="11">
        <v>5995</v>
      </c>
      <c r="G194" s="11">
        <v>0.7</v>
      </c>
      <c r="H194" s="11" t="s">
        <v>852</v>
      </c>
      <c r="I194" s="11" t="s">
        <v>607</v>
      </c>
      <c r="J194" s="11" t="s">
        <v>774</v>
      </c>
      <c r="K194" s="11">
        <v>38656</v>
      </c>
      <c r="L194" s="49"/>
      <c r="M194" s="2">
        <v>8</v>
      </c>
    </row>
    <row r="195" spans="1:13" ht="18" customHeight="1">
      <c r="A195" s="15">
        <v>192</v>
      </c>
      <c r="B195" s="11" t="s">
        <v>613</v>
      </c>
      <c r="C195" s="11" t="s">
        <v>770</v>
      </c>
      <c r="D195" s="11" t="s">
        <v>611</v>
      </c>
      <c r="E195" s="11" t="s">
        <v>772</v>
      </c>
      <c r="F195" s="11">
        <v>5995</v>
      </c>
      <c r="G195" s="11">
        <v>0.7</v>
      </c>
      <c r="H195" s="11" t="s">
        <v>852</v>
      </c>
      <c r="I195" s="11" t="s">
        <v>607</v>
      </c>
      <c r="J195" s="11" t="s">
        <v>774</v>
      </c>
      <c r="K195" s="11">
        <v>43795</v>
      </c>
      <c r="L195" s="49"/>
      <c r="M195" s="2">
        <v>9</v>
      </c>
    </row>
    <row r="196" spans="1:13" ht="18" customHeight="1">
      <c r="A196" s="15">
        <v>193</v>
      </c>
      <c r="B196" s="11" t="s">
        <v>614</v>
      </c>
      <c r="C196" s="11" t="s">
        <v>770</v>
      </c>
      <c r="D196" s="11" t="s">
        <v>611</v>
      </c>
      <c r="E196" s="11" t="s">
        <v>772</v>
      </c>
      <c r="F196" s="11">
        <v>5995</v>
      </c>
      <c r="G196" s="11">
        <v>0.7</v>
      </c>
      <c r="H196" s="11" t="s">
        <v>773</v>
      </c>
      <c r="I196" s="11"/>
      <c r="J196" s="11" t="s">
        <v>774</v>
      </c>
      <c r="K196" s="11">
        <v>71124</v>
      </c>
      <c r="L196" s="49"/>
      <c r="M196" s="2">
        <v>10</v>
      </c>
    </row>
    <row r="197" spans="1:13" ht="18" customHeight="1">
      <c r="A197" s="15">
        <v>194</v>
      </c>
      <c r="B197" s="5" t="s">
        <v>1212</v>
      </c>
      <c r="C197" s="5" t="s">
        <v>953</v>
      </c>
      <c r="D197" s="5" t="s">
        <v>1213</v>
      </c>
      <c r="E197" s="5" t="s">
        <v>772</v>
      </c>
      <c r="F197" s="5">
        <v>5.99</v>
      </c>
      <c r="G197" s="5">
        <v>0.7</v>
      </c>
      <c r="H197" s="5" t="s">
        <v>773</v>
      </c>
      <c r="I197" s="5" t="s">
        <v>1211</v>
      </c>
      <c r="J197" s="5" t="s">
        <v>774</v>
      </c>
      <c r="K197" s="5">
        <v>89495</v>
      </c>
      <c r="L197" s="49" t="s">
        <v>1217</v>
      </c>
      <c r="M197" s="2">
        <v>1</v>
      </c>
    </row>
    <row r="198" spans="1:13" ht="18" customHeight="1">
      <c r="A198" s="15">
        <v>195</v>
      </c>
      <c r="B198" s="5" t="s">
        <v>1214</v>
      </c>
      <c r="C198" s="5" t="s">
        <v>953</v>
      </c>
      <c r="D198" s="5" t="s">
        <v>956</v>
      </c>
      <c r="E198" s="5" t="s">
        <v>772</v>
      </c>
      <c r="F198" s="5">
        <v>5.99</v>
      </c>
      <c r="G198" s="5">
        <v>0.7</v>
      </c>
      <c r="H198" s="5" t="s">
        <v>773</v>
      </c>
      <c r="I198" s="5" t="s">
        <v>1211</v>
      </c>
      <c r="J198" s="5" t="s">
        <v>774</v>
      </c>
      <c r="K198" s="5">
        <v>58089</v>
      </c>
      <c r="L198" s="49"/>
      <c r="M198" s="2">
        <v>2</v>
      </c>
    </row>
    <row r="199" spans="1:13" ht="18" customHeight="1">
      <c r="A199" s="15">
        <v>196</v>
      </c>
      <c r="B199" s="5" t="s">
        <v>1418</v>
      </c>
      <c r="C199" s="5" t="s">
        <v>953</v>
      </c>
      <c r="D199" s="5" t="s">
        <v>1213</v>
      </c>
      <c r="E199" s="5" t="s">
        <v>772</v>
      </c>
      <c r="F199" s="5">
        <v>5.99</v>
      </c>
      <c r="G199" s="5">
        <v>0.7</v>
      </c>
      <c r="H199" s="5" t="s">
        <v>773</v>
      </c>
      <c r="I199" s="5" t="s">
        <v>1211</v>
      </c>
      <c r="J199" s="5" t="s">
        <v>774</v>
      </c>
      <c r="K199" s="5">
        <v>66634</v>
      </c>
      <c r="L199" s="49"/>
      <c r="M199" s="2">
        <v>3</v>
      </c>
    </row>
    <row r="200" spans="1:13" ht="18" customHeight="1">
      <c r="A200" s="15">
        <v>197</v>
      </c>
      <c r="B200" s="5" t="s">
        <v>1215</v>
      </c>
      <c r="C200" s="5" t="s">
        <v>953</v>
      </c>
      <c r="D200" s="5" t="s">
        <v>1213</v>
      </c>
      <c r="E200" s="5" t="s">
        <v>772</v>
      </c>
      <c r="F200" s="5">
        <v>5.99</v>
      </c>
      <c r="G200" s="5">
        <v>0.7</v>
      </c>
      <c r="H200" s="5" t="s">
        <v>773</v>
      </c>
      <c r="I200" s="5" t="s">
        <v>1211</v>
      </c>
      <c r="J200" s="5" t="s">
        <v>774</v>
      </c>
      <c r="K200" s="5">
        <v>36574</v>
      </c>
      <c r="L200" s="49"/>
      <c r="M200" s="2">
        <v>4</v>
      </c>
    </row>
    <row r="201" spans="1:13" ht="18" customHeight="1">
      <c r="A201" s="15">
        <v>198</v>
      </c>
      <c r="B201" s="5" t="s">
        <v>1419</v>
      </c>
      <c r="C201" s="5" t="s">
        <v>953</v>
      </c>
      <c r="D201" s="5" t="s">
        <v>1213</v>
      </c>
      <c r="E201" s="5" t="s">
        <v>772</v>
      </c>
      <c r="F201" s="5">
        <v>5.99</v>
      </c>
      <c r="G201" s="5">
        <v>0.7</v>
      </c>
      <c r="H201" s="5" t="s">
        <v>773</v>
      </c>
      <c r="I201" s="5" t="s">
        <v>1211</v>
      </c>
      <c r="J201" s="5" t="s">
        <v>774</v>
      </c>
      <c r="K201" s="5">
        <v>66593</v>
      </c>
      <c r="L201" s="49"/>
      <c r="M201" s="2">
        <v>5</v>
      </c>
    </row>
    <row r="202" spans="1:13" ht="18" customHeight="1">
      <c r="A202" s="15">
        <v>199</v>
      </c>
      <c r="B202" s="5" t="s">
        <v>1216</v>
      </c>
      <c r="C202" s="5" t="s">
        <v>953</v>
      </c>
      <c r="D202" s="5" t="s">
        <v>1213</v>
      </c>
      <c r="E202" s="5" t="s">
        <v>772</v>
      </c>
      <c r="F202" s="5">
        <v>5.99</v>
      </c>
      <c r="G202" s="5">
        <v>0.7</v>
      </c>
      <c r="H202" s="5" t="s">
        <v>773</v>
      </c>
      <c r="I202" s="5" t="s">
        <v>1211</v>
      </c>
      <c r="J202" s="5" t="s">
        <v>774</v>
      </c>
      <c r="K202" s="5">
        <v>46375</v>
      </c>
      <c r="L202" s="49"/>
      <c r="M202" s="2">
        <v>6</v>
      </c>
    </row>
    <row r="203" spans="1:13" ht="18" customHeight="1">
      <c r="A203" s="15">
        <v>200</v>
      </c>
      <c r="B203" s="14" t="s">
        <v>1420</v>
      </c>
      <c r="C203" s="14" t="s">
        <v>770</v>
      </c>
      <c r="D203" s="14" t="s">
        <v>224</v>
      </c>
      <c r="E203" s="16" t="s">
        <v>29</v>
      </c>
      <c r="F203" s="14">
        <v>5995</v>
      </c>
      <c r="G203" s="14">
        <v>0.7</v>
      </c>
      <c r="H203" s="14" t="s">
        <v>773</v>
      </c>
      <c r="I203" s="14"/>
      <c r="J203" s="14" t="s">
        <v>774</v>
      </c>
      <c r="K203" s="14" t="s">
        <v>225</v>
      </c>
      <c r="L203" s="51" t="s">
        <v>784</v>
      </c>
      <c r="M203" s="2">
        <v>1</v>
      </c>
    </row>
    <row r="204" spans="1:13" ht="18" customHeight="1">
      <c r="A204" s="15">
        <v>201</v>
      </c>
      <c r="B204" s="14" t="s">
        <v>226</v>
      </c>
      <c r="C204" s="14" t="s">
        <v>770</v>
      </c>
      <c r="D204" s="14" t="s">
        <v>224</v>
      </c>
      <c r="E204" s="16" t="s">
        <v>29</v>
      </c>
      <c r="F204" s="14">
        <v>5995</v>
      </c>
      <c r="G204" s="14">
        <v>0.7</v>
      </c>
      <c r="H204" s="14" t="s">
        <v>773</v>
      </c>
      <c r="I204" s="14"/>
      <c r="J204" s="14" t="s">
        <v>774</v>
      </c>
      <c r="K204" s="14" t="s">
        <v>227</v>
      </c>
      <c r="L204" s="51"/>
      <c r="M204" s="2">
        <v>2</v>
      </c>
    </row>
    <row r="205" spans="1:13" ht="18" customHeight="1">
      <c r="A205" s="15">
        <v>202</v>
      </c>
      <c r="B205" s="14" t="s">
        <v>228</v>
      </c>
      <c r="C205" s="14" t="s">
        <v>770</v>
      </c>
      <c r="D205" s="14" t="s">
        <v>224</v>
      </c>
      <c r="E205" s="16" t="s">
        <v>29</v>
      </c>
      <c r="F205" s="14">
        <v>5995</v>
      </c>
      <c r="G205" s="14">
        <v>0.7</v>
      </c>
      <c r="H205" s="14" t="s">
        <v>773</v>
      </c>
      <c r="I205" s="14"/>
      <c r="J205" s="14" t="s">
        <v>774</v>
      </c>
      <c r="K205" s="14" t="s">
        <v>229</v>
      </c>
      <c r="L205" s="51"/>
      <c r="M205" s="2">
        <v>3</v>
      </c>
    </row>
    <row r="206" spans="1:13" ht="18" customHeight="1">
      <c r="A206" s="15">
        <v>203</v>
      </c>
      <c r="B206" s="14" t="s">
        <v>230</v>
      </c>
      <c r="C206" s="14" t="s">
        <v>770</v>
      </c>
      <c r="D206" s="14" t="s">
        <v>231</v>
      </c>
      <c r="E206" s="16" t="s">
        <v>29</v>
      </c>
      <c r="F206" s="14">
        <v>5995</v>
      </c>
      <c r="G206" s="14">
        <v>0.7</v>
      </c>
      <c r="H206" s="14" t="s">
        <v>773</v>
      </c>
      <c r="I206" s="14"/>
      <c r="J206" s="14" t="s">
        <v>774</v>
      </c>
      <c r="K206" s="14" t="s">
        <v>232</v>
      </c>
      <c r="L206" s="51"/>
      <c r="M206" s="2">
        <v>4</v>
      </c>
    </row>
    <row r="207" spans="1:13" ht="18" customHeight="1">
      <c r="A207" s="15">
        <v>204</v>
      </c>
      <c r="B207" s="14" t="s">
        <v>1421</v>
      </c>
      <c r="C207" s="14" t="s">
        <v>770</v>
      </c>
      <c r="D207" s="14" t="s">
        <v>233</v>
      </c>
      <c r="E207" s="16" t="s">
        <v>29</v>
      </c>
      <c r="F207" s="14">
        <v>5995</v>
      </c>
      <c r="G207" s="14">
        <v>0.7</v>
      </c>
      <c r="H207" s="14" t="s">
        <v>773</v>
      </c>
      <c r="I207" s="14"/>
      <c r="J207" s="14" t="s">
        <v>774</v>
      </c>
      <c r="K207" s="14" t="s">
        <v>234</v>
      </c>
      <c r="L207" s="51"/>
      <c r="M207" s="2">
        <v>5</v>
      </c>
    </row>
    <row r="208" spans="1:13" ht="18" customHeight="1">
      <c r="A208" s="15">
        <v>205</v>
      </c>
      <c r="B208" s="14" t="s">
        <v>235</v>
      </c>
      <c r="C208" s="14" t="s">
        <v>770</v>
      </c>
      <c r="D208" s="14" t="s">
        <v>231</v>
      </c>
      <c r="E208" s="16" t="s">
        <v>29</v>
      </c>
      <c r="F208" s="14">
        <v>5995</v>
      </c>
      <c r="G208" s="14">
        <v>0.7</v>
      </c>
      <c r="H208" s="14" t="s">
        <v>773</v>
      </c>
      <c r="I208" s="14"/>
      <c r="J208" s="14" t="s">
        <v>774</v>
      </c>
      <c r="K208" s="14" t="s">
        <v>236</v>
      </c>
      <c r="L208" s="51"/>
      <c r="M208" s="2">
        <v>6</v>
      </c>
    </row>
    <row r="209" spans="1:13" ht="18" customHeight="1">
      <c r="A209" s="15">
        <v>206</v>
      </c>
      <c r="B209" s="14" t="s">
        <v>237</v>
      </c>
      <c r="C209" s="14" t="s">
        <v>770</v>
      </c>
      <c r="D209" s="14" t="s">
        <v>231</v>
      </c>
      <c r="E209" s="16" t="s">
        <v>29</v>
      </c>
      <c r="F209" s="14">
        <v>5995</v>
      </c>
      <c r="G209" s="14">
        <v>0.7</v>
      </c>
      <c r="H209" s="14" t="s">
        <v>773</v>
      </c>
      <c r="I209" s="14"/>
      <c r="J209" s="14" t="s">
        <v>774</v>
      </c>
      <c r="K209" s="14" t="s">
        <v>238</v>
      </c>
      <c r="L209" s="51"/>
      <c r="M209" s="2">
        <v>7</v>
      </c>
    </row>
    <row r="210" spans="1:13" ht="18" customHeight="1">
      <c r="A210" s="15">
        <v>207</v>
      </c>
      <c r="B210" s="14" t="s">
        <v>1422</v>
      </c>
      <c r="C210" s="14" t="s">
        <v>770</v>
      </c>
      <c r="D210" s="14" t="s">
        <v>231</v>
      </c>
      <c r="E210" s="16" t="s">
        <v>29</v>
      </c>
      <c r="F210" s="14">
        <v>5995</v>
      </c>
      <c r="G210" s="14">
        <v>0.7</v>
      </c>
      <c r="H210" s="14" t="s">
        <v>773</v>
      </c>
      <c r="I210" s="14"/>
      <c r="J210" s="14" t="s">
        <v>774</v>
      </c>
      <c r="K210" s="14" t="s">
        <v>239</v>
      </c>
      <c r="L210" s="51"/>
      <c r="M210" s="2">
        <v>8</v>
      </c>
    </row>
    <row r="211" spans="1:13" ht="18" customHeight="1">
      <c r="A211" s="15">
        <v>208</v>
      </c>
      <c r="B211" s="14" t="s">
        <v>240</v>
      </c>
      <c r="C211" s="14" t="s">
        <v>770</v>
      </c>
      <c r="D211" s="14" t="s">
        <v>241</v>
      </c>
      <c r="E211" s="16" t="s">
        <v>29</v>
      </c>
      <c r="F211" s="14">
        <v>5995</v>
      </c>
      <c r="G211" s="14">
        <v>0.7</v>
      </c>
      <c r="H211" s="14" t="s">
        <v>773</v>
      </c>
      <c r="I211" s="14"/>
      <c r="J211" s="14" t="s">
        <v>774</v>
      </c>
      <c r="K211" s="14" t="s">
        <v>242</v>
      </c>
      <c r="L211" s="51"/>
      <c r="M211" s="2">
        <v>9</v>
      </c>
    </row>
    <row r="212" spans="1:13" ht="18" customHeight="1">
      <c r="A212" s="15">
        <v>209</v>
      </c>
      <c r="B212" s="14" t="s">
        <v>243</v>
      </c>
      <c r="C212" s="14" t="s">
        <v>770</v>
      </c>
      <c r="D212" s="14" t="s">
        <v>244</v>
      </c>
      <c r="E212" s="16" t="s">
        <v>29</v>
      </c>
      <c r="F212" s="14">
        <v>5995</v>
      </c>
      <c r="G212" s="14">
        <v>0.7</v>
      </c>
      <c r="H212" s="14" t="s">
        <v>773</v>
      </c>
      <c r="I212" s="14"/>
      <c r="J212" s="14" t="s">
        <v>774</v>
      </c>
      <c r="K212" s="14">
        <v>71064</v>
      </c>
      <c r="L212" s="51"/>
      <c r="M212" s="2">
        <v>10</v>
      </c>
    </row>
    <row r="213" spans="1:13" ht="18" customHeight="1">
      <c r="A213" s="15">
        <v>210</v>
      </c>
      <c r="B213" s="14" t="s">
        <v>1423</v>
      </c>
      <c r="C213" s="14" t="s">
        <v>770</v>
      </c>
      <c r="D213" s="14" t="s">
        <v>1180</v>
      </c>
      <c r="E213" s="14" t="s">
        <v>772</v>
      </c>
      <c r="F213" s="14">
        <v>5995</v>
      </c>
      <c r="G213" s="14">
        <v>0.7</v>
      </c>
      <c r="H213" s="14" t="s">
        <v>773</v>
      </c>
      <c r="I213" s="14"/>
      <c r="J213" s="14" t="s">
        <v>774</v>
      </c>
      <c r="K213" s="14">
        <v>51992.4</v>
      </c>
      <c r="L213" s="51" t="s">
        <v>350</v>
      </c>
      <c r="M213" s="2">
        <v>1</v>
      </c>
    </row>
    <row r="214" spans="1:13" ht="18" customHeight="1">
      <c r="A214" s="15">
        <v>211</v>
      </c>
      <c r="B214" s="14" t="s">
        <v>1181</v>
      </c>
      <c r="C214" s="14" t="s">
        <v>770</v>
      </c>
      <c r="D214" s="14" t="s">
        <v>1180</v>
      </c>
      <c r="E214" s="14" t="s">
        <v>772</v>
      </c>
      <c r="F214" s="14">
        <v>5995</v>
      </c>
      <c r="G214" s="14">
        <v>0.7</v>
      </c>
      <c r="H214" s="14" t="s">
        <v>773</v>
      </c>
      <c r="I214" s="14"/>
      <c r="J214" s="14" t="s">
        <v>774</v>
      </c>
      <c r="K214" s="14">
        <v>50836.4</v>
      </c>
      <c r="L214" s="51"/>
      <c r="M214" s="2">
        <v>2</v>
      </c>
    </row>
    <row r="215" spans="1:13" ht="18" customHeight="1">
      <c r="A215" s="15">
        <v>212</v>
      </c>
      <c r="B215" s="14" t="s">
        <v>1424</v>
      </c>
      <c r="C215" s="14" t="s">
        <v>770</v>
      </c>
      <c r="D215" s="14" t="s">
        <v>1182</v>
      </c>
      <c r="E215" s="14" t="s">
        <v>772</v>
      </c>
      <c r="F215" s="14">
        <v>7985</v>
      </c>
      <c r="G215" s="14">
        <v>1</v>
      </c>
      <c r="H215" s="14" t="s">
        <v>773</v>
      </c>
      <c r="I215" s="14"/>
      <c r="J215" s="14" t="s">
        <v>774</v>
      </c>
      <c r="K215" s="14">
        <v>64065.1</v>
      </c>
      <c r="L215" s="51"/>
      <c r="M215" s="2">
        <v>3</v>
      </c>
    </row>
    <row r="216" spans="1:13" ht="18" customHeight="1">
      <c r="A216" s="15">
        <v>213</v>
      </c>
      <c r="B216" s="14" t="s">
        <v>1183</v>
      </c>
      <c r="C216" s="14" t="s">
        <v>770</v>
      </c>
      <c r="D216" s="14" t="s">
        <v>1182</v>
      </c>
      <c r="E216" s="14" t="s">
        <v>772</v>
      </c>
      <c r="F216" s="14">
        <v>7985</v>
      </c>
      <c r="G216" s="14">
        <v>1</v>
      </c>
      <c r="H216" s="14" t="s">
        <v>773</v>
      </c>
      <c r="I216" s="14"/>
      <c r="J216" s="14" t="s">
        <v>774</v>
      </c>
      <c r="K216" s="14">
        <v>76064.2</v>
      </c>
      <c r="L216" s="51"/>
      <c r="M216" s="2">
        <v>4</v>
      </c>
    </row>
    <row r="217" spans="1:13" ht="18" customHeight="1">
      <c r="A217" s="15">
        <v>214</v>
      </c>
      <c r="B217" s="14" t="s">
        <v>1184</v>
      </c>
      <c r="C217" s="14" t="s">
        <v>770</v>
      </c>
      <c r="D217" s="14" t="s">
        <v>1182</v>
      </c>
      <c r="E217" s="14" t="s">
        <v>772</v>
      </c>
      <c r="F217" s="14">
        <v>7985</v>
      </c>
      <c r="G217" s="14">
        <v>1</v>
      </c>
      <c r="H217" s="14" t="s">
        <v>773</v>
      </c>
      <c r="I217" s="14"/>
      <c r="J217" s="14" t="s">
        <v>774</v>
      </c>
      <c r="K217" s="14">
        <v>53351.8</v>
      </c>
      <c r="L217" s="51"/>
      <c r="M217" s="2">
        <v>5</v>
      </c>
    </row>
    <row r="218" spans="1:13" ht="18" customHeight="1">
      <c r="A218" s="15">
        <v>215</v>
      </c>
      <c r="B218" s="14" t="s">
        <v>1425</v>
      </c>
      <c r="C218" s="14" t="s">
        <v>770</v>
      </c>
      <c r="D218" s="14" t="s">
        <v>1185</v>
      </c>
      <c r="E218" s="14" t="s">
        <v>772</v>
      </c>
      <c r="F218" s="14">
        <v>5995</v>
      </c>
      <c r="G218" s="14">
        <v>0.7</v>
      </c>
      <c r="H218" s="14" t="s">
        <v>773</v>
      </c>
      <c r="I218" s="14"/>
      <c r="J218" s="14" t="s">
        <v>774</v>
      </c>
      <c r="K218" s="14">
        <v>58668.3</v>
      </c>
      <c r="L218" s="51"/>
      <c r="M218" s="2">
        <v>6</v>
      </c>
    </row>
    <row r="219" spans="1:13" ht="18" customHeight="1">
      <c r="A219" s="15">
        <v>216</v>
      </c>
      <c r="B219" s="14" t="s">
        <v>1186</v>
      </c>
      <c r="C219" s="14" t="s">
        <v>770</v>
      </c>
      <c r="D219" s="14" t="s">
        <v>1185</v>
      </c>
      <c r="E219" s="14" t="s">
        <v>772</v>
      </c>
      <c r="F219" s="14">
        <v>5995</v>
      </c>
      <c r="G219" s="14">
        <v>0.7</v>
      </c>
      <c r="H219" s="14" t="s">
        <v>773</v>
      </c>
      <c r="I219" s="14"/>
      <c r="J219" s="14" t="s">
        <v>774</v>
      </c>
      <c r="K219" s="14">
        <v>57696.1</v>
      </c>
      <c r="L219" s="51"/>
      <c r="M219" s="2">
        <v>7</v>
      </c>
    </row>
    <row r="220" spans="1:13" ht="18" customHeight="1">
      <c r="A220" s="15">
        <v>217</v>
      </c>
      <c r="B220" s="14" t="s">
        <v>1187</v>
      </c>
      <c r="C220" s="14" t="s">
        <v>770</v>
      </c>
      <c r="D220" s="14" t="s">
        <v>1185</v>
      </c>
      <c r="E220" s="14" t="s">
        <v>772</v>
      </c>
      <c r="F220" s="14">
        <v>5995</v>
      </c>
      <c r="G220" s="14">
        <v>0.7</v>
      </c>
      <c r="H220" s="14" t="s">
        <v>773</v>
      </c>
      <c r="I220" s="14"/>
      <c r="J220" s="14" t="s">
        <v>774</v>
      </c>
      <c r="K220" s="14">
        <v>59229.5</v>
      </c>
      <c r="L220" s="51"/>
      <c r="M220" s="2">
        <v>8</v>
      </c>
    </row>
    <row r="221" spans="1:13" ht="18" customHeight="1">
      <c r="A221" s="15">
        <v>218</v>
      </c>
      <c r="B221" s="14" t="s">
        <v>1426</v>
      </c>
      <c r="C221" s="14" t="s">
        <v>770</v>
      </c>
      <c r="D221" s="14" t="s">
        <v>1185</v>
      </c>
      <c r="E221" s="14" t="s">
        <v>772</v>
      </c>
      <c r="F221" s="14">
        <v>5995</v>
      </c>
      <c r="G221" s="14">
        <v>0.7</v>
      </c>
      <c r="H221" s="14" t="s">
        <v>773</v>
      </c>
      <c r="I221" s="14"/>
      <c r="J221" s="14" t="s">
        <v>774</v>
      </c>
      <c r="K221" s="14">
        <v>51505.1</v>
      </c>
      <c r="L221" s="51"/>
      <c r="M221" s="2">
        <v>9</v>
      </c>
    </row>
    <row r="222" spans="1:13" ht="18" customHeight="1">
      <c r="A222" s="15">
        <v>219</v>
      </c>
      <c r="B222" s="14" t="s">
        <v>1188</v>
      </c>
      <c r="C222" s="14" t="s">
        <v>770</v>
      </c>
      <c r="D222" s="14" t="s">
        <v>1185</v>
      </c>
      <c r="E222" s="14" t="s">
        <v>772</v>
      </c>
      <c r="F222" s="14">
        <v>5995</v>
      </c>
      <c r="G222" s="14">
        <v>0.7</v>
      </c>
      <c r="H222" s="14" t="s">
        <v>773</v>
      </c>
      <c r="I222" s="14"/>
      <c r="J222" s="14" t="s">
        <v>774</v>
      </c>
      <c r="K222" s="14">
        <v>40302.6</v>
      </c>
      <c r="L222" s="51"/>
      <c r="M222" s="2">
        <v>10</v>
      </c>
    </row>
    <row r="223" spans="1:13" ht="18" customHeight="1">
      <c r="A223" s="15">
        <v>220</v>
      </c>
      <c r="B223" s="14" t="s">
        <v>1189</v>
      </c>
      <c r="C223" s="14" t="s">
        <v>770</v>
      </c>
      <c r="D223" s="14" t="s">
        <v>1185</v>
      </c>
      <c r="E223" s="14" t="s">
        <v>772</v>
      </c>
      <c r="F223" s="14">
        <v>5995</v>
      </c>
      <c r="G223" s="14">
        <v>0.7</v>
      </c>
      <c r="H223" s="14" t="s">
        <v>773</v>
      </c>
      <c r="I223" s="14"/>
      <c r="J223" s="14" t="s">
        <v>774</v>
      </c>
      <c r="K223" s="14">
        <v>68572.1</v>
      </c>
      <c r="L223" s="51"/>
      <c r="M223" s="2">
        <v>11</v>
      </c>
    </row>
    <row r="224" spans="1:13" ht="18" customHeight="1">
      <c r="A224" s="15">
        <v>221</v>
      </c>
      <c r="B224" s="14" t="s">
        <v>1427</v>
      </c>
      <c r="C224" s="14" t="s">
        <v>770</v>
      </c>
      <c r="D224" s="14" t="s">
        <v>1185</v>
      </c>
      <c r="E224" s="14" t="s">
        <v>772</v>
      </c>
      <c r="F224" s="14">
        <v>5995</v>
      </c>
      <c r="G224" s="14">
        <v>0.7</v>
      </c>
      <c r="H224" s="14" t="s">
        <v>773</v>
      </c>
      <c r="I224" s="14"/>
      <c r="J224" s="14" t="s">
        <v>774</v>
      </c>
      <c r="K224" s="14">
        <v>40887.6</v>
      </c>
      <c r="L224" s="51"/>
      <c r="M224" s="2">
        <v>12</v>
      </c>
    </row>
    <row r="225" spans="1:13" ht="18" customHeight="1">
      <c r="A225" s="15">
        <v>222</v>
      </c>
      <c r="B225" s="14" t="s">
        <v>1190</v>
      </c>
      <c r="C225" s="14" t="s">
        <v>770</v>
      </c>
      <c r="D225" s="14" t="s">
        <v>1185</v>
      </c>
      <c r="E225" s="14" t="s">
        <v>772</v>
      </c>
      <c r="F225" s="14">
        <v>5995</v>
      </c>
      <c r="G225" s="14">
        <v>0.7</v>
      </c>
      <c r="H225" s="14" t="s">
        <v>773</v>
      </c>
      <c r="I225" s="14"/>
      <c r="J225" s="14" t="s">
        <v>774</v>
      </c>
      <c r="K225" s="14">
        <v>68853.3</v>
      </c>
      <c r="L225" s="51"/>
      <c r="M225" s="2">
        <v>13</v>
      </c>
    </row>
    <row r="226" spans="1:13" ht="18" customHeight="1">
      <c r="A226" s="15">
        <v>223</v>
      </c>
      <c r="B226" s="14" t="s">
        <v>1428</v>
      </c>
      <c r="C226" s="14" t="s">
        <v>770</v>
      </c>
      <c r="D226" s="14" t="s">
        <v>1185</v>
      </c>
      <c r="E226" s="14" t="s">
        <v>772</v>
      </c>
      <c r="F226" s="14">
        <v>5995</v>
      </c>
      <c r="G226" s="14">
        <v>0.7</v>
      </c>
      <c r="H226" s="14" t="s">
        <v>773</v>
      </c>
      <c r="I226" s="14"/>
      <c r="J226" s="14" t="s">
        <v>774</v>
      </c>
      <c r="K226" s="14">
        <v>50490.6</v>
      </c>
      <c r="L226" s="51"/>
      <c r="M226" s="2">
        <v>14</v>
      </c>
    </row>
    <row r="227" spans="1:13" ht="18" customHeight="1">
      <c r="A227" s="15">
        <v>224</v>
      </c>
      <c r="B227" s="14" t="s">
        <v>1191</v>
      </c>
      <c r="C227" s="14" t="s">
        <v>770</v>
      </c>
      <c r="D227" s="14" t="s">
        <v>1185</v>
      </c>
      <c r="E227" s="14" t="s">
        <v>772</v>
      </c>
      <c r="F227" s="14">
        <v>5995</v>
      </c>
      <c r="G227" s="14">
        <v>0.7</v>
      </c>
      <c r="H227" s="14" t="s">
        <v>773</v>
      </c>
      <c r="I227" s="14"/>
      <c r="J227" s="14" t="s">
        <v>774</v>
      </c>
      <c r="K227" s="14">
        <v>46706.9</v>
      </c>
      <c r="L227" s="51"/>
      <c r="M227" s="2">
        <v>15</v>
      </c>
    </row>
    <row r="228" spans="1:13" ht="18" customHeight="1">
      <c r="A228" s="15">
        <v>225</v>
      </c>
      <c r="B228" s="14" t="s">
        <v>1192</v>
      </c>
      <c r="C228" s="14" t="s">
        <v>770</v>
      </c>
      <c r="D228" s="14" t="s">
        <v>1185</v>
      </c>
      <c r="E228" s="14" t="s">
        <v>772</v>
      </c>
      <c r="F228" s="14">
        <v>5995</v>
      </c>
      <c r="G228" s="14">
        <v>0.7</v>
      </c>
      <c r="H228" s="14" t="s">
        <v>773</v>
      </c>
      <c r="I228" s="14"/>
      <c r="J228" s="14" t="s">
        <v>774</v>
      </c>
      <c r="K228" s="14">
        <v>51298.9</v>
      </c>
      <c r="L228" s="51"/>
      <c r="M228" s="2">
        <v>16</v>
      </c>
    </row>
    <row r="229" spans="1:13" ht="18" customHeight="1">
      <c r="A229" s="15">
        <v>226</v>
      </c>
      <c r="B229" s="14" t="s">
        <v>1193</v>
      </c>
      <c r="C229" s="14" t="s">
        <v>770</v>
      </c>
      <c r="D229" s="14" t="s">
        <v>1185</v>
      </c>
      <c r="E229" s="14" t="s">
        <v>772</v>
      </c>
      <c r="F229" s="14">
        <v>5995</v>
      </c>
      <c r="G229" s="14">
        <v>0.7</v>
      </c>
      <c r="H229" s="14" t="s">
        <v>773</v>
      </c>
      <c r="I229" s="14"/>
      <c r="J229" s="14" t="s">
        <v>774</v>
      </c>
      <c r="K229" s="14">
        <v>51099.4</v>
      </c>
      <c r="L229" s="51"/>
      <c r="M229" s="2">
        <v>17</v>
      </c>
    </row>
    <row r="230" spans="1:13" ht="18" customHeight="1">
      <c r="A230" s="15">
        <v>227</v>
      </c>
      <c r="B230" s="14" t="s">
        <v>1429</v>
      </c>
      <c r="C230" s="14" t="s">
        <v>770</v>
      </c>
      <c r="D230" s="14" t="s">
        <v>1185</v>
      </c>
      <c r="E230" s="14" t="s">
        <v>772</v>
      </c>
      <c r="F230" s="14">
        <v>5995</v>
      </c>
      <c r="G230" s="14">
        <v>0.7</v>
      </c>
      <c r="H230" s="14" t="s">
        <v>773</v>
      </c>
      <c r="I230" s="14"/>
      <c r="J230" s="14" t="s">
        <v>774</v>
      </c>
      <c r="K230" s="14">
        <v>59085.3</v>
      </c>
      <c r="L230" s="51"/>
      <c r="M230" s="2">
        <v>18</v>
      </c>
    </row>
    <row r="231" spans="1:13" ht="18" customHeight="1">
      <c r="A231" s="15">
        <v>228</v>
      </c>
      <c r="B231" s="14" t="s">
        <v>1194</v>
      </c>
      <c r="C231" s="14" t="s">
        <v>770</v>
      </c>
      <c r="D231" s="14" t="s">
        <v>1185</v>
      </c>
      <c r="E231" s="14" t="s">
        <v>772</v>
      </c>
      <c r="F231" s="14">
        <v>5995</v>
      </c>
      <c r="G231" s="14">
        <v>0.7</v>
      </c>
      <c r="H231" s="14" t="s">
        <v>773</v>
      </c>
      <c r="I231" s="14"/>
      <c r="J231" s="14" t="s">
        <v>774</v>
      </c>
      <c r="K231" s="14">
        <v>59332.6</v>
      </c>
      <c r="L231" s="51"/>
      <c r="M231" s="2">
        <v>19</v>
      </c>
    </row>
    <row r="232" spans="1:13" ht="18" customHeight="1">
      <c r="A232" s="15">
        <v>229</v>
      </c>
      <c r="B232" s="14" t="s">
        <v>1195</v>
      </c>
      <c r="C232" s="14" t="s">
        <v>770</v>
      </c>
      <c r="D232" s="14" t="s">
        <v>1196</v>
      </c>
      <c r="E232" s="14" t="s">
        <v>772</v>
      </c>
      <c r="F232" s="14">
        <v>5995</v>
      </c>
      <c r="G232" s="14">
        <v>0.7</v>
      </c>
      <c r="H232" s="14" t="s">
        <v>773</v>
      </c>
      <c r="I232" s="14"/>
      <c r="J232" s="14" t="s">
        <v>774</v>
      </c>
      <c r="K232" s="14">
        <v>61065.9</v>
      </c>
      <c r="L232" s="51"/>
      <c r="M232" s="2">
        <v>20</v>
      </c>
    </row>
    <row r="233" spans="1:13" ht="18" customHeight="1">
      <c r="A233" s="15">
        <v>230</v>
      </c>
      <c r="B233" s="14" t="s">
        <v>1430</v>
      </c>
      <c r="C233" s="14" t="s">
        <v>770</v>
      </c>
      <c r="D233" s="14" t="s">
        <v>1196</v>
      </c>
      <c r="E233" s="14" t="s">
        <v>772</v>
      </c>
      <c r="F233" s="14">
        <v>5995</v>
      </c>
      <c r="G233" s="14">
        <v>0.7</v>
      </c>
      <c r="H233" s="14" t="s">
        <v>773</v>
      </c>
      <c r="I233" s="14"/>
      <c r="J233" s="14" t="s">
        <v>774</v>
      </c>
      <c r="K233" s="14">
        <v>45865.9</v>
      </c>
      <c r="L233" s="51"/>
      <c r="M233" s="2">
        <v>21</v>
      </c>
    </row>
    <row r="234" spans="1:13" ht="18" customHeight="1">
      <c r="A234" s="15">
        <v>231</v>
      </c>
      <c r="B234" s="14" t="s">
        <v>1197</v>
      </c>
      <c r="C234" s="14" t="s">
        <v>770</v>
      </c>
      <c r="D234" s="14" t="s">
        <v>1196</v>
      </c>
      <c r="E234" s="14" t="s">
        <v>772</v>
      </c>
      <c r="F234" s="14">
        <v>5995</v>
      </c>
      <c r="G234" s="14">
        <v>0.7</v>
      </c>
      <c r="H234" s="14" t="s">
        <v>773</v>
      </c>
      <c r="I234" s="14"/>
      <c r="J234" s="14" t="s">
        <v>774</v>
      </c>
      <c r="K234" s="14">
        <v>53830.2</v>
      </c>
      <c r="L234" s="51"/>
      <c r="M234" s="2">
        <v>22</v>
      </c>
    </row>
    <row r="235" spans="1:13" ht="18" customHeight="1">
      <c r="A235" s="15">
        <v>232</v>
      </c>
      <c r="B235" s="14" t="s">
        <v>1198</v>
      </c>
      <c r="C235" s="14" t="s">
        <v>770</v>
      </c>
      <c r="D235" s="14" t="s">
        <v>1196</v>
      </c>
      <c r="E235" s="14" t="s">
        <v>772</v>
      </c>
      <c r="F235" s="14">
        <v>5995</v>
      </c>
      <c r="G235" s="14">
        <v>0.7</v>
      </c>
      <c r="H235" s="14" t="s">
        <v>773</v>
      </c>
      <c r="I235" s="14"/>
      <c r="J235" s="14" t="s">
        <v>774</v>
      </c>
      <c r="K235" s="14">
        <v>71772.5</v>
      </c>
      <c r="L235" s="51"/>
      <c r="M235" s="2">
        <v>23</v>
      </c>
    </row>
    <row r="236" spans="1:13" ht="18" customHeight="1">
      <c r="A236" s="15">
        <v>233</v>
      </c>
      <c r="B236" s="14" t="s">
        <v>1199</v>
      </c>
      <c r="C236" s="14" t="s">
        <v>770</v>
      </c>
      <c r="D236" s="14" t="s">
        <v>1196</v>
      </c>
      <c r="E236" s="14" t="s">
        <v>772</v>
      </c>
      <c r="F236" s="14">
        <v>5995</v>
      </c>
      <c r="G236" s="14">
        <v>0.7</v>
      </c>
      <c r="H236" s="14" t="s">
        <v>773</v>
      </c>
      <c r="I236" s="14"/>
      <c r="J236" s="14" t="s">
        <v>774</v>
      </c>
      <c r="K236" s="14">
        <v>71371.6</v>
      </c>
      <c r="L236" s="51"/>
      <c r="M236" s="2">
        <v>24</v>
      </c>
    </row>
    <row r="237" spans="1:13" ht="18" customHeight="1">
      <c r="A237" s="15">
        <v>234</v>
      </c>
      <c r="B237" s="14" t="s">
        <v>1200</v>
      </c>
      <c r="C237" s="14" t="s">
        <v>770</v>
      </c>
      <c r="D237" s="14" t="s">
        <v>1196</v>
      </c>
      <c r="E237" s="14" t="s">
        <v>772</v>
      </c>
      <c r="F237" s="14">
        <v>5995</v>
      </c>
      <c r="G237" s="14">
        <v>0.7</v>
      </c>
      <c r="H237" s="14" t="s">
        <v>773</v>
      </c>
      <c r="I237" s="14"/>
      <c r="J237" s="14" t="s">
        <v>774</v>
      </c>
      <c r="K237" s="14">
        <v>71913.5</v>
      </c>
      <c r="L237" s="51"/>
      <c r="M237" s="2">
        <v>25</v>
      </c>
    </row>
    <row r="238" spans="1:13" ht="18" customHeight="1">
      <c r="A238" s="15">
        <v>235</v>
      </c>
      <c r="B238" s="14" t="s">
        <v>1431</v>
      </c>
      <c r="C238" s="14" t="s">
        <v>770</v>
      </c>
      <c r="D238" s="14" t="s">
        <v>1196</v>
      </c>
      <c r="E238" s="14" t="s">
        <v>772</v>
      </c>
      <c r="F238" s="14">
        <v>5995</v>
      </c>
      <c r="G238" s="14">
        <v>0.7</v>
      </c>
      <c r="H238" s="14" t="s">
        <v>773</v>
      </c>
      <c r="I238" s="14"/>
      <c r="J238" s="14" t="s">
        <v>774</v>
      </c>
      <c r="K238" s="14">
        <v>41441.6</v>
      </c>
      <c r="L238" s="51"/>
      <c r="M238" s="2">
        <v>26</v>
      </c>
    </row>
    <row r="239" spans="1:13" ht="18" customHeight="1">
      <c r="A239" s="15">
        <v>236</v>
      </c>
      <c r="B239" s="14" t="s">
        <v>1201</v>
      </c>
      <c r="C239" s="14" t="s">
        <v>770</v>
      </c>
      <c r="D239" s="14" t="s">
        <v>1196</v>
      </c>
      <c r="E239" s="14" t="s">
        <v>772</v>
      </c>
      <c r="F239" s="14">
        <v>5995</v>
      </c>
      <c r="G239" s="14">
        <v>0.7</v>
      </c>
      <c r="H239" s="14" t="s">
        <v>773</v>
      </c>
      <c r="I239" s="14"/>
      <c r="J239" s="14" t="s">
        <v>774</v>
      </c>
      <c r="K239" s="14">
        <v>71668.5</v>
      </c>
      <c r="L239" s="51"/>
      <c r="M239" s="2">
        <v>27</v>
      </c>
    </row>
    <row r="240" spans="1:13" ht="18" customHeight="1">
      <c r="A240" s="15">
        <v>237</v>
      </c>
      <c r="B240" s="14" t="s">
        <v>1202</v>
      </c>
      <c r="C240" s="14" t="s">
        <v>770</v>
      </c>
      <c r="D240" s="14" t="s">
        <v>1203</v>
      </c>
      <c r="E240" s="14" t="s">
        <v>772</v>
      </c>
      <c r="F240" s="14">
        <v>7749</v>
      </c>
      <c r="G240" s="14">
        <v>1</v>
      </c>
      <c r="H240" s="14" t="s">
        <v>773</v>
      </c>
      <c r="I240" s="14"/>
      <c r="J240" s="14" t="s">
        <v>774</v>
      </c>
      <c r="K240" s="14">
        <v>46891.7</v>
      </c>
      <c r="L240" s="51"/>
      <c r="M240" s="2">
        <v>28</v>
      </c>
    </row>
    <row r="241" spans="1:13" ht="18" customHeight="1">
      <c r="A241" s="15">
        <v>238</v>
      </c>
      <c r="B241" s="14" t="s">
        <v>1204</v>
      </c>
      <c r="C241" s="14" t="s">
        <v>770</v>
      </c>
      <c r="D241" s="14" t="s">
        <v>1203</v>
      </c>
      <c r="E241" s="14" t="s">
        <v>772</v>
      </c>
      <c r="F241" s="14">
        <v>7749</v>
      </c>
      <c r="G241" s="14">
        <v>1</v>
      </c>
      <c r="H241" s="14" t="s">
        <v>773</v>
      </c>
      <c r="I241" s="14"/>
      <c r="J241" s="14" t="s">
        <v>774</v>
      </c>
      <c r="K241" s="14">
        <v>40774</v>
      </c>
      <c r="L241" s="51"/>
      <c r="M241" s="2">
        <v>29</v>
      </c>
    </row>
    <row r="242" spans="1:13" ht="18" customHeight="1">
      <c r="A242" s="15">
        <v>239</v>
      </c>
      <c r="B242" s="14" t="s">
        <v>1205</v>
      </c>
      <c r="C242" s="14" t="s">
        <v>770</v>
      </c>
      <c r="D242" s="14" t="s">
        <v>1206</v>
      </c>
      <c r="E242" s="14" t="s">
        <v>772</v>
      </c>
      <c r="F242" s="14">
        <v>7670</v>
      </c>
      <c r="G242" s="14">
        <v>1</v>
      </c>
      <c r="H242" s="14" t="s">
        <v>773</v>
      </c>
      <c r="I242" s="14"/>
      <c r="J242" s="14" t="s">
        <v>774</v>
      </c>
      <c r="K242" s="14">
        <v>50548.4</v>
      </c>
      <c r="L242" s="51"/>
      <c r="M242" s="2">
        <v>30</v>
      </c>
    </row>
    <row r="243" spans="1:13" ht="18" customHeight="1">
      <c r="A243" s="15">
        <v>240</v>
      </c>
      <c r="B243" s="14" t="s">
        <v>1432</v>
      </c>
      <c r="C243" s="14" t="s">
        <v>770</v>
      </c>
      <c r="D243" s="14" t="s">
        <v>1206</v>
      </c>
      <c r="E243" s="14" t="s">
        <v>772</v>
      </c>
      <c r="F243" s="14">
        <v>7670</v>
      </c>
      <c r="G243" s="14">
        <v>1</v>
      </c>
      <c r="H243" s="14" t="s">
        <v>773</v>
      </c>
      <c r="I243" s="14"/>
      <c r="J243" s="14" t="s">
        <v>774</v>
      </c>
      <c r="K243" s="14">
        <v>67190.5</v>
      </c>
      <c r="L243" s="51"/>
      <c r="M243" s="2">
        <v>31</v>
      </c>
    </row>
    <row r="244" spans="1:13" ht="18" customHeight="1">
      <c r="A244" s="15">
        <v>241</v>
      </c>
      <c r="B244" s="14" t="s">
        <v>1207</v>
      </c>
      <c r="C244" s="14" t="s">
        <v>770</v>
      </c>
      <c r="D244" s="14" t="s">
        <v>1208</v>
      </c>
      <c r="E244" s="14" t="s">
        <v>772</v>
      </c>
      <c r="F244" s="14">
        <v>5995</v>
      </c>
      <c r="G244" s="14">
        <v>0.7</v>
      </c>
      <c r="H244" s="14" t="s">
        <v>773</v>
      </c>
      <c r="I244" s="14"/>
      <c r="J244" s="14" t="s">
        <v>774</v>
      </c>
      <c r="K244" s="14">
        <v>45818.7</v>
      </c>
      <c r="L244" s="51"/>
      <c r="M244" s="2">
        <v>32</v>
      </c>
    </row>
    <row r="245" spans="1:13" ht="18" customHeight="1">
      <c r="A245" s="15">
        <v>242</v>
      </c>
      <c r="B245" s="14" t="s">
        <v>1209</v>
      </c>
      <c r="C245" s="14" t="s">
        <v>770</v>
      </c>
      <c r="D245" s="14" t="s">
        <v>1208</v>
      </c>
      <c r="E245" s="14" t="s">
        <v>772</v>
      </c>
      <c r="F245" s="14">
        <v>5995</v>
      </c>
      <c r="G245" s="14">
        <v>0.7</v>
      </c>
      <c r="H245" s="14" t="s">
        <v>773</v>
      </c>
      <c r="I245" s="14"/>
      <c r="J245" s="14" t="s">
        <v>774</v>
      </c>
      <c r="K245" s="14">
        <v>34947.5</v>
      </c>
      <c r="L245" s="51"/>
      <c r="M245" s="2">
        <v>33</v>
      </c>
    </row>
    <row r="246" spans="1:13" ht="18" customHeight="1">
      <c r="A246" s="15">
        <v>243</v>
      </c>
      <c r="B246" s="14" t="s">
        <v>346</v>
      </c>
      <c r="C246" s="14" t="s">
        <v>770</v>
      </c>
      <c r="D246" s="14" t="s">
        <v>1210</v>
      </c>
      <c r="E246" s="14" t="s">
        <v>772</v>
      </c>
      <c r="F246" s="14">
        <v>8490</v>
      </c>
      <c r="G246" s="14">
        <v>1</v>
      </c>
      <c r="H246" s="14" t="s">
        <v>773</v>
      </c>
      <c r="I246" s="14"/>
      <c r="J246" s="14" t="s">
        <v>774</v>
      </c>
      <c r="K246" s="14">
        <v>54603.8</v>
      </c>
      <c r="L246" s="51"/>
      <c r="M246" s="2">
        <v>34</v>
      </c>
    </row>
    <row r="247" spans="1:13" ht="18" customHeight="1">
      <c r="A247" s="15">
        <v>244</v>
      </c>
      <c r="B247" s="14" t="s">
        <v>347</v>
      </c>
      <c r="C247" s="14" t="s">
        <v>770</v>
      </c>
      <c r="D247" s="14" t="s">
        <v>1210</v>
      </c>
      <c r="E247" s="14" t="s">
        <v>772</v>
      </c>
      <c r="F247" s="14">
        <v>8490</v>
      </c>
      <c r="G247" s="14">
        <v>1</v>
      </c>
      <c r="H247" s="14" t="s">
        <v>773</v>
      </c>
      <c r="I247" s="14"/>
      <c r="J247" s="14" t="s">
        <v>774</v>
      </c>
      <c r="K247" s="14">
        <v>54216.8</v>
      </c>
      <c r="L247" s="51"/>
      <c r="M247" s="2">
        <v>35</v>
      </c>
    </row>
    <row r="248" spans="1:13" ht="18" customHeight="1">
      <c r="A248" s="15">
        <v>245</v>
      </c>
      <c r="B248" s="14" t="s">
        <v>348</v>
      </c>
      <c r="C248" s="14" t="s">
        <v>785</v>
      </c>
      <c r="D248" s="14" t="s">
        <v>349</v>
      </c>
      <c r="E248" s="14" t="s">
        <v>772</v>
      </c>
      <c r="F248" s="14">
        <v>10490</v>
      </c>
      <c r="G248" s="14">
        <v>1.3</v>
      </c>
      <c r="H248" s="14" t="s">
        <v>35</v>
      </c>
      <c r="I248" s="14"/>
      <c r="J248" s="14" t="s">
        <v>786</v>
      </c>
      <c r="K248" s="14">
        <v>47003.2</v>
      </c>
      <c r="L248" s="51"/>
      <c r="M248" s="2">
        <v>36</v>
      </c>
    </row>
    <row r="249" spans="1:13" ht="18" customHeight="1">
      <c r="A249" s="15">
        <v>246</v>
      </c>
      <c r="B249" s="14" t="s">
        <v>391</v>
      </c>
      <c r="C249" s="14" t="s">
        <v>785</v>
      </c>
      <c r="D249" s="14" t="s">
        <v>412</v>
      </c>
      <c r="E249" s="14" t="s">
        <v>388</v>
      </c>
      <c r="F249" s="14">
        <v>5990</v>
      </c>
      <c r="G249" s="14">
        <v>0.7</v>
      </c>
      <c r="H249" s="14" t="s">
        <v>883</v>
      </c>
      <c r="I249" s="28"/>
      <c r="J249" s="14" t="s">
        <v>882</v>
      </c>
      <c r="K249" s="14">
        <v>32268.3</v>
      </c>
      <c r="L249" s="51" t="s">
        <v>787</v>
      </c>
      <c r="M249" s="2">
        <v>1</v>
      </c>
    </row>
    <row r="250" spans="1:13" ht="18" customHeight="1">
      <c r="A250" s="15">
        <v>247</v>
      </c>
      <c r="B250" s="14" t="s">
        <v>392</v>
      </c>
      <c r="C250" s="14" t="s">
        <v>785</v>
      </c>
      <c r="D250" s="14" t="s">
        <v>412</v>
      </c>
      <c r="E250" s="14" t="s">
        <v>388</v>
      </c>
      <c r="F250" s="14">
        <v>5990</v>
      </c>
      <c r="G250" s="14">
        <v>0.7</v>
      </c>
      <c r="H250" s="14" t="s">
        <v>881</v>
      </c>
      <c r="I250" s="13" t="s">
        <v>390</v>
      </c>
      <c r="J250" s="14" t="s">
        <v>882</v>
      </c>
      <c r="K250" s="14">
        <v>32366.5</v>
      </c>
      <c r="L250" s="51"/>
      <c r="M250" s="2">
        <v>2</v>
      </c>
    </row>
    <row r="251" spans="1:13" ht="18" customHeight="1">
      <c r="A251" s="15">
        <v>248</v>
      </c>
      <c r="B251" s="14" t="s">
        <v>393</v>
      </c>
      <c r="C251" s="14" t="s">
        <v>785</v>
      </c>
      <c r="D251" s="14" t="s">
        <v>418</v>
      </c>
      <c r="E251" s="14" t="s">
        <v>388</v>
      </c>
      <c r="F251" s="14">
        <v>5995</v>
      </c>
      <c r="G251" s="14">
        <v>0.7</v>
      </c>
      <c r="H251" s="14" t="s">
        <v>883</v>
      </c>
      <c r="I251" s="28"/>
      <c r="J251" s="14" t="s">
        <v>882</v>
      </c>
      <c r="K251" s="14">
        <v>32783.4</v>
      </c>
      <c r="L251" s="51"/>
      <c r="M251" s="2">
        <v>3</v>
      </c>
    </row>
    <row r="252" spans="1:13" ht="18" customHeight="1">
      <c r="A252" s="15">
        <v>249</v>
      </c>
      <c r="B252" s="14" t="s">
        <v>394</v>
      </c>
      <c r="C252" s="14" t="s">
        <v>785</v>
      </c>
      <c r="D252" s="14" t="s">
        <v>418</v>
      </c>
      <c r="E252" s="14" t="s">
        <v>388</v>
      </c>
      <c r="F252" s="14">
        <v>5995</v>
      </c>
      <c r="G252" s="14">
        <v>0.7</v>
      </c>
      <c r="H252" s="14" t="s">
        <v>883</v>
      </c>
      <c r="I252" s="28"/>
      <c r="J252" s="14" t="s">
        <v>882</v>
      </c>
      <c r="K252" s="14">
        <v>33455.9</v>
      </c>
      <c r="L252" s="51"/>
      <c r="M252" s="2">
        <v>4</v>
      </c>
    </row>
    <row r="253" spans="1:13" ht="18" customHeight="1">
      <c r="A253" s="15">
        <v>250</v>
      </c>
      <c r="B253" s="14" t="s">
        <v>395</v>
      </c>
      <c r="C253" s="14" t="s">
        <v>785</v>
      </c>
      <c r="D253" s="14" t="s">
        <v>418</v>
      </c>
      <c r="E253" s="14" t="s">
        <v>388</v>
      </c>
      <c r="F253" s="14">
        <v>5995</v>
      </c>
      <c r="G253" s="14">
        <v>0.7</v>
      </c>
      <c r="H253" s="14" t="s">
        <v>883</v>
      </c>
      <c r="I253" s="28"/>
      <c r="J253" s="14" t="s">
        <v>882</v>
      </c>
      <c r="K253" s="14">
        <v>35456.2</v>
      </c>
      <c r="L253" s="51"/>
      <c r="M253" s="2">
        <v>5</v>
      </c>
    </row>
    <row r="254" spans="1:13" ht="18" customHeight="1">
      <c r="A254" s="15">
        <v>251</v>
      </c>
      <c r="B254" s="14" t="s">
        <v>396</v>
      </c>
      <c r="C254" s="14" t="s">
        <v>785</v>
      </c>
      <c r="D254" s="14" t="s">
        <v>412</v>
      </c>
      <c r="E254" s="14" t="s">
        <v>388</v>
      </c>
      <c r="F254" s="14">
        <v>5990</v>
      </c>
      <c r="G254" s="14">
        <v>0.7</v>
      </c>
      <c r="H254" s="14" t="s">
        <v>883</v>
      </c>
      <c r="I254" s="28"/>
      <c r="J254" s="14" t="s">
        <v>882</v>
      </c>
      <c r="K254" s="14">
        <v>36042.9</v>
      </c>
      <c r="L254" s="51"/>
      <c r="M254" s="2">
        <v>6</v>
      </c>
    </row>
    <row r="255" spans="1:13" ht="18" customHeight="1">
      <c r="A255" s="15">
        <v>252</v>
      </c>
      <c r="B255" s="14" t="s">
        <v>397</v>
      </c>
      <c r="C255" s="14" t="s">
        <v>785</v>
      </c>
      <c r="D255" s="14" t="s">
        <v>418</v>
      </c>
      <c r="E255" s="14" t="s">
        <v>388</v>
      </c>
      <c r="F255" s="14">
        <v>5995</v>
      </c>
      <c r="G255" s="14">
        <v>0.7</v>
      </c>
      <c r="H255" s="14" t="s">
        <v>883</v>
      </c>
      <c r="I255" s="28"/>
      <c r="J255" s="14" t="s">
        <v>882</v>
      </c>
      <c r="K255" s="14">
        <v>37466.3</v>
      </c>
      <c r="L255" s="51"/>
      <c r="M255" s="2">
        <v>7</v>
      </c>
    </row>
    <row r="256" spans="1:13" ht="18" customHeight="1">
      <c r="A256" s="15">
        <v>253</v>
      </c>
      <c r="B256" s="14" t="s">
        <v>398</v>
      </c>
      <c r="C256" s="14" t="s">
        <v>785</v>
      </c>
      <c r="D256" s="14" t="s">
        <v>414</v>
      </c>
      <c r="E256" s="14" t="s">
        <v>389</v>
      </c>
      <c r="F256" s="14">
        <v>8949</v>
      </c>
      <c r="G256" s="14">
        <v>1</v>
      </c>
      <c r="H256" s="14" t="s">
        <v>883</v>
      </c>
      <c r="I256" s="28"/>
      <c r="J256" s="14" t="s">
        <v>882</v>
      </c>
      <c r="K256" s="14">
        <v>43646</v>
      </c>
      <c r="L256" s="51"/>
      <c r="M256" s="2">
        <v>8</v>
      </c>
    </row>
    <row r="257" spans="1:13" ht="18" customHeight="1">
      <c r="A257" s="15">
        <v>254</v>
      </c>
      <c r="B257" s="14" t="s">
        <v>399</v>
      </c>
      <c r="C257" s="14" t="s">
        <v>785</v>
      </c>
      <c r="D257" s="14" t="s">
        <v>415</v>
      </c>
      <c r="E257" s="14" t="s">
        <v>388</v>
      </c>
      <c r="F257" s="14">
        <v>5990</v>
      </c>
      <c r="G257" s="14">
        <v>0.7</v>
      </c>
      <c r="H257" s="14" t="s">
        <v>883</v>
      </c>
      <c r="I257" s="28"/>
      <c r="J257" s="14" t="s">
        <v>882</v>
      </c>
      <c r="K257" s="14">
        <v>47645.6</v>
      </c>
      <c r="L257" s="51"/>
      <c r="M257" s="2">
        <v>9</v>
      </c>
    </row>
    <row r="258" spans="1:13" ht="18" customHeight="1">
      <c r="A258" s="15">
        <v>255</v>
      </c>
      <c r="B258" s="14" t="s">
        <v>400</v>
      </c>
      <c r="C258" s="14" t="s">
        <v>785</v>
      </c>
      <c r="D258" s="14" t="s">
        <v>415</v>
      </c>
      <c r="E258" s="14" t="s">
        <v>388</v>
      </c>
      <c r="F258" s="14">
        <v>5990</v>
      </c>
      <c r="G258" s="14">
        <v>0.7</v>
      </c>
      <c r="H258" s="14" t="s">
        <v>883</v>
      </c>
      <c r="I258" s="28"/>
      <c r="J258" s="14" t="s">
        <v>882</v>
      </c>
      <c r="K258" s="14">
        <v>47856.8</v>
      </c>
      <c r="L258" s="51"/>
      <c r="M258" s="2">
        <v>10</v>
      </c>
    </row>
    <row r="259" spans="1:13" ht="18" customHeight="1">
      <c r="A259" s="15">
        <v>256</v>
      </c>
      <c r="B259" s="14" t="s">
        <v>401</v>
      </c>
      <c r="C259" s="14" t="s">
        <v>785</v>
      </c>
      <c r="D259" s="14" t="s">
        <v>415</v>
      </c>
      <c r="E259" s="14" t="s">
        <v>388</v>
      </c>
      <c r="F259" s="14">
        <v>5990</v>
      </c>
      <c r="G259" s="14">
        <v>0.7</v>
      </c>
      <c r="H259" s="14" t="s">
        <v>883</v>
      </c>
      <c r="I259" s="28"/>
      <c r="J259" s="14" t="s">
        <v>882</v>
      </c>
      <c r="K259" s="14">
        <v>49037.6</v>
      </c>
      <c r="L259" s="51"/>
      <c r="M259" s="2">
        <v>11</v>
      </c>
    </row>
    <row r="260" spans="1:13" ht="18" customHeight="1">
      <c r="A260" s="15">
        <v>257</v>
      </c>
      <c r="B260" s="14" t="s">
        <v>402</v>
      </c>
      <c r="C260" s="14" t="s">
        <v>785</v>
      </c>
      <c r="D260" s="14" t="s">
        <v>417</v>
      </c>
      <c r="E260" s="14" t="s">
        <v>388</v>
      </c>
      <c r="F260" s="14">
        <v>5990</v>
      </c>
      <c r="G260" s="14">
        <v>0.7</v>
      </c>
      <c r="H260" s="14" t="s">
        <v>883</v>
      </c>
      <c r="I260" s="28"/>
      <c r="J260" s="14" t="s">
        <v>882</v>
      </c>
      <c r="K260" s="14">
        <v>53715</v>
      </c>
      <c r="L260" s="51"/>
      <c r="M260" s="2">
        <v>12</v>
      </c>
    </row>
    <row r="261" spans="1:13" ht="18" customHeight="1">
      <c r="A261" s="15">
        <v>258</v>
      </c>
      <c r="B261" s="14" t="s">
        <v>403</v>
      </c>
      <c r="C261" s="14" t="s">
        <v>785</v>
      </c>
      <c r="D261" s="14" t="s">
        <v>417</v>
      </c>
      <c r="E261" s="14" t="s">
        <v>388</v>
      </c>
      <c r="F261" s="14">
        <v>5990</v>
      </c>
      <c r="G261" s="14">
        <v>0.7</v>
      </c>
      <c r="H261" s="14" t="s">
        <v>883</v>
      </c>
      <c r="I261" s="28"/>
      <c r="J261" s="14" t="s">
        <v>882</v>
      </c>
      <c r="K261" s="14">
        <v>54160.4</v>
      </c>
      <c r="L261" s="51"/>
      <c r="M261" s="2">
        <v>13</v>
      </c>
    </row>
    <row r="262" spans="1:13" ht="18" customHeight="1">
      <c r="A262" s="15">
        <v>259</v>
      </c>
      <c r="B262" s="14" t="s">
        <v>404</v>
      </c>
      <c r="C262" s="14" t="s">
        <v>785</v>
      </c>
      <c r="D262" s="14" t="s">
        <v>417</v>
      </c>
      <c r="E262" s="14" t="s">
        <v>388</v>
      </c>
      <c r="F262" s="14">
        <v>5990</v>
      </c>
      <c r="G262" s="14">
        <v>0.7</v>
      </c>
      <c r="H262" s="14" t="s">
        <v>883</v>
      </c>
      <c r="I262" s="28"/>
      <c r="J262" s="14" t="s">
        <v>882</v>
      </c>
      <c r="K262" s="14">
        <v>54191</v>
      </c>
      <c r="L262" s="51"/>
      <c r="M262" s="2">
        <v>14</v>
      </c>
    </row>
    <row r="263" spans="1:13" ht="18" customHeight="1">
      <c r="A263" s="15">
        <v>260</v>
      </c>
      <c r="B263" s="14" t="s">
        <v>405</v>
      </c>
      <c r="C263" s="14" t="s">
        <v>785</v>
      </c>
      <c r="D263" s="14" t="s">
        <v>415</v>
      </c>
      <c r="E263" s="14" t="s">
        <v>388</v>
      </c>
      <c r="F263" s="14">
        <v>5990</v>
      </c>
      <c r="G263" s="14">
        <v>0.7</v>
      </c>
      <c r="H263" s="14" t="s">
        <v>883</v>
      </c>
      <c r="I263" s="28"/>
      <c r="J263" s="14" t="s">
        <v>882</v>
      </c>
      <c r="K263" s="14">
        <v>64637.8</v>
      </c>
      <c r="L263" s="51"/>
      <c r="M263" s="2">
        <v>15</v>
      </c>
    </row>
    <row r="264" spans="1:13" ht="18" customHeight="1">
      <c r="A264" s="15">
        <v>261</v>
      </c>
      <c r="B264" s="14" t="s">
        <v>406</v>
      </c>
      <c r="C264" s="14" t="s">
        <v>785</v>
      </c>
      <c r="D264" s="14" t="s">
        <v>417</v>
      </c>
      <c r="E264" s="14" t="s">
        <v>388</v>
      </c>
      <c r="F264" s="14">
        <v>5990</v>
      </c>
      <c r="G264" s="14">
        <v>0.7</v>
      </c>
      <c r="H264" s="14" t="s">
        <v>883</v>
      </c>
      <c r="I264" s="28"/>
      <c r="J264" s="14" t="s">
        <v>882</v>
      </c>
      <c r="K264" s="14">
        <v>65009.1</v>
      </c>
      <c r="L264" s="51"/>
      <c r="M264" s="2">
        <v>16</v>
      </c>
    </row>
    <row r="265" spans="1:13" ht="18" customHeight="1">
      <c r="A265" s="15">
        <v>262</v>
      </c>
      <c r="B265" s="14" t="s">
        <v>407</v>
      </c>
      <c r="C265" s="14" t="s">
        <v>785</v>
      </c>
      <c r="D265" s="14" t="s">
        <v>413</v>
      </c>
      <c r="E265" s="14" t="s">
        <v>388</v>
      </c>
      <c r="F265" s="14">
        <v>5995</v>
      </c>
      <c r="G265" s="14">
        <v>0.7</v>
      </c>
      <c r="H265" s="14" t="s">
        <v>883</v>
      </c>
      <c r="I265" s="28"/>
      <c r="J265" s="14" t="s">
        <v>882</v>
      </c>
      <c r="K265" s="14">
        <v>65240</v>
      </c>
      <c r="L265" s="51"/>
      <c r="M265" s="2">
        <v>17</v>
      </c>
    </row>
    <row r="266" spans="1:13" ht="18" customHeight="1">
      <c r="A266" s="15">
        <v>263</v>
      </c>
      <c r="B266" s="14" t="s">
        <v>408</v>
      </c>
      <c r="C266" s="14" t="s">
        <v>785</v>
      </c>
      <c r="D266" s="14" t="s">
        <v>416</v>
      </c>
      <c r="E266" s="14" t="s">
        <v>388</v>
      </c>
      <c r="F266" s="14">
        <v>5995</v>
      </c>
      <c r="G266" s="14">
        <v>0.7</v>
      </c>
      <c r="H266" s="14" t="s">
        <v>883</v>
      </c>
      <c r="I266" s="28"/>
      <c r="J266" s="14" t="s">
        <v>882</v>
      </c>
      <c r="K266" s="14">
        <v>66393.6</v>
      </c>
      <c r="L266" s="51"/>
      <c r="M266" s="2">
        <v>18</v>
      </c>
    </row>
    <row r="267" spans="1:13" ht="18" customHeight="1">
      <c r="A267" s="15">
        <v>264</v>
      </c>
      <c r="B267" s="14" t="s">
        <v>409</v>
      </c>
      <c r="C267" s="14" t="s">
        <v>785</v>
      </c>
      <c r="D267" s="14" t="s">
        <v>413</v>
      </c>
      <c r="E267" s="14" t="s">
        <v>388</v>
      </c>
      <c r="F267" s="14">
        <v>5995</v>
      </c>
      <c r="G267" s="14">
        <v>0.7</v>
      </c>
      <c r="H267" s="14" t="s">
        <v>883</v>
      </c>
      <c r="I267" s="28"/>
      <c r="J267" s="14" t="s">
        <v>882</v>
      </c>
      <c r="K267" s="14">
        <v>69605</v>
      </c>
      <c r="L267" s="51"/>
      <c r="M267" s="2">
        <v>19</v>
      </c>
    </row>
    <row r="268" spans="1:13" ht="18" customHeight="1">
      <c r="A268" s="15">
        <v>265</v>
      </c>
      <c r="B268" s="14" t="s">
        <v>410</v>
      </c>
      <c r="C268" s="14" t="s">
        <v>785</v>
      </c>
      <c r="D268" s="14" t="s">
        <v>413</v>
      </c>
      <c r="E268" s="14" t="s">
        <v>388</v>
      </c>
      <c r="F268" s="14">
        <v>5995</v>
      </c>
      <c r="G268" s="14">
        <v>0.7</v>
      </c>
      <c r="H268" s="14" t="s">
        <v>883</v>
      </c>
      <c r="I268" s="28"/>
      <c r="J268" s="14" t="s">
        <v>882</v>
      </c>
      <c r="K268" s="14">
        <v>70351</v>
      </c>
      <c r="L268" s="51"/>
      <c r="M268" s="2">
        <v>20</v>
      </c>
    </row>
    <row r="269" spans="1:13" ht="18" customHeight="1">
      <c r="A269" s="15">
        <v>266</v>
      </c>
      <c r="B269" s="14" t="s">
        <v>411</v>
      </c>
      <c r="C269" s="14" t="s">
        <v>785</v>
      </c>
      <c r="D269" s="14" t="s">
        <v>413</v>
      </c>
      <c r="E269" s="14" t="s">
        <v>388</v>
      </c>
      <c r="F269" s="14">
        <v>5995</v>
      </c>
      <c r="G269" s="14">
        <v>0.7</v>
      </c>
      <c r="H269" s="14" t="s">
        <v>883</v>
      </c>
      <c r="I269" s="28"/>
      <c r="J269" s="14" t="s">
        <v>882</v>
      </c>
      <c r="K269" s="14">
        <v>70590</v>
      </c>
      <c r="L269" s="51"/>
      <c r="M269" s="2">
        <v>21</v>
      </c>
    </row>
    <row r="270" spans="1:13" ht="18" customHeight="1">
      <c r="A270" s="15">
        <v>267</v>
      </c>
      <c r="B270" s="14" t="s">
        <v>473</v>
      </c>
      <c r="C270" s="14" t="s">
        <v>474</v>
      </c>
      <c r="D270" s="14" t="s">
        <v>475</v>
      </c>
      <c r="E270" s="14" t="s">
        <v>21</v>
      </c>
      <c r="F270" s="14">
        <v>10.5</v>
      </c>
      <c r="G270" s="14">
        <v>1.3</v>
      </c>
      <c r="H270" s="14" t="s">
        <v>883</v>
      </c>
      <c r="I270" s="14"/>
      <c r="J270" s="14" t="s">
        <v>882</v>
      </c>
      <c r="K270" s="14">
        <v>89002</v>
      </c>
      <c r="L270" s="51" t="s">
        <v>494</v>
      </c>
      <c r="M270" s="2">
        <v>1</v>
      </c>
    </row>
    <row r="271" spans="1:13" ht="18" customHeight="1">
      <c r="A271" s="15">
        <v>268</v>
      </c>
      <c r="B271" s="14" t="s">
        <v>476</v>
      </c>
      <c r="C271" s="14" t="s">
        <v>474</v>
      </c>
      <c r="D271" s="14" t="s">
        <v>477</v>
      </c>
      <c r="E271" s="14" t="s">
        <v>21</v>
      </c>
      <c r="F271" s="14">
        <v>10.5</v>
      </c>
      <c r="G271" s="14">
        <v>1.3</v>
      </c>
      <c r="H271" s="14" t="s">
        <v>883</v>
      </c>
      <c r="I271" s="14"/>
      <c r="J271" s="14" t="s">
        <v>882</v>
      </c>
      <c r="K271" s="14">
        <v>89043.4</v>
      </c>
      <c r="L271" s="51"/>
      <c r="M271" s="2">
        <v>2</v>
      </c>
    </row>
    <row r="272" spans="1:13" ht="18" customHeight="1">
      <c r="A272" s="15">
        <v>269</v>
      </c>
      <c r="B272" s="14" t="s">
        <v>478</v>
      </c>
      <c r="C272" s="14" t="s">
        <v>474</v>
      </c>
      <c r="D272" s="14" t="s">
        <v>477</v>
      </c>
      <c r="E272" s="14" t="s">
        <v>21</v>
      </c>
      <c r="F272" s="14">
        <v>10.5</v>
      </c>
      <c r="G272" s="14">
        <v>1.3</v>
      </c>
      <c r="H272" s="14" t="s">
        <v>883</v>
      </c>
      <c r="I272" s="14"/>
      <c r="J272" s="14" t="s">
        <v>882</v>
      </c>
      <c r="K272" s="14">
        <v>85715.2</v>
      </c>
      <c r="L272" s="51"/>
      <c r="M272" s="2">
        <v>3</v>
      </c>
    </row>
    <row r="273" spans="1:13" ht="18" customHeight="1">
      <c r="A273" s="15">
        <v>270</v>
      </c>
      <c r="B273" s="14" t="s">
        <v>479</v>
      </c>
      <c r="C273" s="14" t="s">
        <v>474</v>
      </c>
      <c r="D273" s="14" t="s">
        <v>477</v>
      </c>
      <c r="E273" s="14" t="s">
        <v>21</v>
      </c>
      <c r="F273" s="14">
        <v>10.5</v>
      </c>
      <c r="G273" s="14">
        <v>1.3</v>
      </c>
      <c r="H273" s="14" t="s">
        <v>883</v>
      </c>
      <c r="I273" s="14"/>
      <c r="J273" s="14" t="s">
        <v>882</v>
      </c>
      <c r="K273" s="14">
        <v>86145.4</v>
      </c>
      <c r="L273" s="51"/>
      <c r="M273" s="2">
        <v>4</v>
      </c>
    </row>
    <row r="274" spans="1:13" ht="18" customHeight="1">
      <c r="A274" s="15">
        <v>271</v>
      </c>
      <c r="B274" s="14" t="s">
        <v>480</v>
      </c>
      <c r="C274" s="14" t="s">
        <v>474</v>
      </c>
      <c r="D274" s="14" t="s">
        <v>477</v>
      </c>
      <c r="E274" s="14" t="s">
        <v>21</v>
      </c>
      <c r="F274" s="14">
        <v>10.5</v>
      </c>
      <c r="G274" s="14">
        <v>1.3</v>
      </c>
      <c r="H274" s="14" t="s">
        <v>883</v>
      </c>
      <c r="I274" s="14"/>
      <c r="J274" s="14" t="s">
        <v>882</v>
      </c>
      <c r="K274" s="14">
        <v>84083.6</v>
      </c>
      <c r="L274" s="51"/>
      <c r="M274" s="2">
        <v>5</v>
      </c>
    </row>
    <row r="275" spans="1:13" ht="18" customHeight="1">
      <c r="A275" s="15">
        <v>272</v>
      </c>
      <c r="B275" s="14" t="s">
        <v>481</v>
      </c>
      <c r="C275" s="14" t="s">
        <v>474</v>
      </c>
      <c r="D275" s="14" t="s">
        <v>477</v>
      </c>
      <c r="E275" s="14" t="s">
        <v>21</v>
      </c>
      <c r="F275" s="14">
        <v>6</v>
      </c>
      <c r="G275" s="14">
        <v>0.7</v>
      </c>
      <c r="H275" s="14" t="s">
        <v>883</v>
      </c>
      <c r="I275" s="14"/>
      <c r="J275" s="14" t="s">
        <v>882</v>
      </c>
      <c r="K275" s="14">
        <v>40501</v>
      </c>
      <c r="L275" s="51"/>
      <c r="M275" s="2">
        <v>6</v>
      </c>
    </row>
    <row r="276" spans="1:13" ht="18" customHeight="1">
      <c r="A276" s="15">
        <v>273</v>
      </c>
      <c r="B276" s="14" t="s">
        <v>482</v>
      </c>
      <c r="C276" s="14" t="s">
        <v>474</v>
      </c>
      <c r="D276" s="14" t="s">
        <v>477</v>
      </c>
      <c r="E276" s="14" t="s">
        <v>21</v>
      </c>
      <c r="F276" s="14">
        <v>10.5</v>
      </c>
      <c r="G276" s="14">
        <v>1.3</v>
      </c>
      <c r="H276" s="14" t="s">
        <v>883</v>
      </c>
      <c r="I276" s="14"/>
      <c r="J276" s="14" t="s">
        <v>882</v>
      </c>
      <c r="K276" s="14">
        <v>87494.4</v>
      </c>
      <c r="L276" s="51"/>
      <c r="M276" s="2">
        <v>7</v>
      </c>
    </row>
    <row r="277" spans="1:13" ht="18" customHeight="1">
      <c r="A277" s="15">
        <v>274</v>
      </c>
      <c r="B277" s="14" t="s">
        <v>483</v>
      </c>
      <c r="C277" s="14" t="s">
        <v>474</v>
      </c>
      <c r="D277" s="14" t="s">
        <v>477</v>
      </c>
      <c r="E277" s="14" t="s">
        <v>21</v>
      </c>
      <c r="F277" s="14">
        <v>10.5</v>
      </c>
      <c r="G277" s="14">
        <v>1.3</v>
      </c>
      <c r="H277" s="14" t="s">
        <v>883</v>
      </c>
      <c r="I277" s="14"/>
      <c r="J277" s="14" t="s">
        <v>882</v>
      </c>
      <c r="K277" s="14">
        <v>81627.4</v>
      </c>
      <c r="L277" s="51"/>
      <c r="M277" s="2">
        <v>8</v>
      </c>
    </row>
    <row r="278" spans="1:13" ht="18" customHeight="1">
      <c r="A278" s="15">
        <v>275</v>
      </c>
      <c r="B278" s="14" t="s">
        <v>484</v>
      </c>
      <c r="C278" s="14" t="s">
        <v>474</v>
      </c>
      <c r="D278" s="14" t="s">
        <v>477</v>
      </c>
      <c r="E278" s="14" t="s">
        <v>21</v>
      </c>
      <c r="F278" s="14">
        <v>10.5</v>
      </c>
      <c r="G278" s="14">
        <v>1.3</v>
      </c>
      <c r="H278" s="14" t="s">
        <v>883</v>
      </c>
      <c r="I278" s="14"/>
      <c r="J278" s="14" t="s">
        <v>882</v>
      </c>
      <c r="K278" s="14">
        <v>87311</v>
      </c>
      <c r="L278" s="51"/>
      <c r="M278" s="2">
        <v>9</v>
      </c>
    </row>
    <row r="279" spans="1:13" ht="18" customHeight="1">
      <c r="A279" s="15">
        <v>276</v>
      </c>
      <c r="B279" s="14" t="s">
        <v>485</v>
      </c>
      <c r="C279" s="14" t="s">
        <v>474</v>
      </c>
      <c r="D279" s="14" t="s">
        <v>477</v>
      </c>
      <c r="E279" s="14" t="s">
        <v>21</v>
      </c>
      <c r="F279" s="14">
        <v>10.5</v>
      </c>
      <c r="G279" s="14">
        <v>1.3</v>
      </c>
      <c r="H279" s="14" t="s">
        <v>883</v>
      </c>
      <c r="I279" s="14"/>
      <c r="J279" s="14" t="s">
        <v>882</v>
      </c>
      <c r="K279" s="14">
        <v>88276.6</v>
      </c>
      <c r="L279" s="51"/>
      <c r="M279" s="2">
        <v>10</v>
      </c>
    </row>
    <row r="280" spans="1:13" ht="18" customHeight="1">
      <c r="A280" s="15">
        <v>277</v>
      </c>
      <c r="B280" s="14" t="s">
        <v>486</v>
      </c>
      <c r="C280" s="14" t="s">
        <v>474</v>
      </c>
      <c r="D280" s="14" t="s">
        <v>477</v>
      </c>
      <c r="E280" s="14" t="s">
        <v>21</v>
      </c>
      <c r="F280" s="14">
        <v>10.5</v>
      </c>
      <c r="G280" s="14">
        <v>1.3</v>
      </c>
      <c r="H280" s="14" t="s">
        <v>883</v>
      </c>
      <c r="I280" s="14"/>
      <c r="J280" s="14" t="s">
        <v>882</v>
      </c>
      <c r="K280" s="14">
        <v>87341.8</v>
      </c>
      <c r="L280" s="51"/>
      <c r="M280" s="2">
        <v>11</v>
      </c>
    </row>
    <row r="281" spans="1:13" ht="18" customHeight="1">
      <c r="A281" s="15">
        <v>278</v>
      </c>
      <c r="B281" s="14" t="s">
        <v>487</v>
      </c>
      <c r="C281" s="14" t="s">
        <v>474</v>
      </c>
      <c r="D281" s="14" t="s">
        <v>477</v>
      </c>
      <c r="E281" s="14" t="s">
        <v>21</v>
      </c>
      <c r="F281" s="14">
        <v>10.5</v>
      </c>
      <c r="G281" s="14">
        <v>1.3</v>
      </c>
      <c r="H281" s="14" t="s">
        <v>883</v>
      </c>
      <c r="I281" s="14"/>
      <c r="J281" s="14" t="s">
        <v>882</v>
      </c>
      <c r="K281" s="14">
        <v>85464.8</v>
      </c>
      <c r="L281" s="51"/>
      <c r="M281" s="2">
        <v>12</v>
      </c>
    </row>
    <row r="282" spans="1:13" ht="18" customHeight="1">
      <c r="A282" s="15">
        <v>279</v>
      </c>
      <c r="B282" s="14" t="s">
        <v>488</v>
      </c>
      <c r="C282" s="14" t="s">
        <v>474</v>
      </c>
      <c r="D282" s="14" t="s">
        <v>477</v>
      </c>
      <c r="E282" s="14" t="s">
        <v>21</v>
      </c>
      <c r="F282" s="14">
        <v>10.5</v>
      </c>
      <c r="G282" s="14">
        <v>1.3</v>
      </c>
      <c r="H282" s="14" t="s">
        <v>883</v>
      </c>
      <c r="I282" s="14"/>
      <c r="J282" s="14" t="s">
        <v>882</v>
      </c>
      <c r="K282" s="14">
        <v>87822.8</v>
      </c>
      <c r="L282" s="51"/>
      <c r="M282" s="2">
        <v>13</v>
      </c>
    </row>
    <row r="283" spans="1:13" ht="18" customHeight="1">
      <c r="A283" s="15">
        <v>280</v>
      </c>
      <c r="B283" s="14" t="s">
        <v>489</v>
      </c>
      <c r="C283" s="14" t="s">
        <v>474</v>
      </c>
      <c r="D283" s="14" t="s">
        <v>477</v>
      </c>
      <c r="E283" s="14" t="s">
        <v>21</v>
      </c>
      <c r="F283" s="14">
        <v>10.5</v>
      </c>
      <c r="G283" s="14">
        <v>1.3</v>
      </c>
      <c r="H283" s="14" t="s">
        <v>883</v>
      </c>
      <c r="I283" s="14"/>
      <c r="J283" s="14" t="s">
        <v>882</v>
      </c>
      <c r="K283" s="14">
        <v>86041.38</v>
      </c>
      <c r="L283" s="51"/>
      <c r="M283" s="2">
        <v>14</v>
      </c>
    </row>
    <row r="284" spans="1:13" ht="18" customHeight="1">
      <c r="A284" s="15">
        <v>281</v>
      </c>
      <c r="B284" s="14" t="s">
        <v>490</v>
      </c>
      <c r="C284" s="14" t="s">
        <v>474</v>
      </c>
      <c r="D284" s="14" t="s">
        <v>477</v>
      </c>
      <c r="E284" s="14" t="s">
        <v>21</v>
      </c>
      <c r="F284" s="14">
        <v>10.5</v>
      </c>
      <c r="G284" s="14">
        <v>1.3</v>
      </c>
      <c r="H284" s="14" t="s">
        <v>883</v>
      </c>
      <c r="I284" s="14"/>
      <c r="J284" s="14" t="s">
        <v>882</v>
      </c>
      <c r="K284" s="14">
        <v>70899.4</v>
      </c>
      <c r="L284" s="51"/>
      <c r="M284" s="2">
        <v>15</v>
      </c>
    </row>
    <row r="285" spans="1:13" ht="18" customHeight="1">
      <c r="A285" s="15">
        <v>282</v>
      </c>
      <c r="B285" s="14" t="s">
        <v>491</v>
      </c>
      <c r="C285" s="14" t="s">
        <v>474</v>
      </c>
      <c r="D285" s="14" t="s">
        <v>477</v>
      </c>
      <c r="E285" s="14" t="s">
        <v>21</v>
      </c>
      <c r="F285" s="14">
        <v>6</v>
      </c>
      <c r="G285" s="14">
        <v>0.7</v>
      </c>
      <c r="H285" s="14" t="s">
        <v>883</v>
      </c>
      <c r="I285" s="14"/>
      <c r="J285" s="14" t="s">
        <v>882</v>
      </c>
      <c r="K285" s="14">
        <v>41308</v>
      </c>
      <c r="L285" s="51"/>
      <c r="M285" s="2">
        <v>16</v>
      </c>
    </row>
    <row r="286" spans="1:13" ht="18" customHeight="1">
      <c r="A286" s="15">
        <v>283</v>
      </c>
      <c r="B286" s="14" t="s">
        <v>492</v>
      </c>
      <c r="C286" s="14" t="s">
        <v>474</v>
      </c>
      <c r="D286" s="14" t="s">
        <v>493</v>
      </c>
      <c r="E286" s="14" t="s">
        <v>29</v>
      </c>
      <c r="F286" s="14">
        <v>6</v>
      </c>
      <c r="G286" s="14">
        <v>0.7</v>
      </c>
      <c r="H286" s="14" t="s">
        <v>883</v>
      </c>
      <c r="I286" s="14"/>
      <c r="J286" s="14" t="s">
        <v>882</v>
      </c>
      <c r="K286" s="14">
        <v>41194.5</v>
      </c>
      <c r="L286" s="51"/>
      <c r="M286" s="2">
        <v>17</v>
      </c>
    </row>
    <row r="287" spans="1:13" ht="18" customHeight="1">
      <c r="A287" s="15">
        <v>284</v>
      </c>
      <c r="B287" s="14" t="s">
        <v>1433</v>
      </c>
      <c r="C287" s="14" t="s">
        <v>541</v>
      </c>
      <c r="D287" s="14" t="s">
        <v>542</v>
      </c>
      <c r="E287" s="14" t="s">
        <v>543</v>
      </c>
      <c r="F287" s="14">
        <v>5.995</v>
      </c>
      <c r="G287" s="14">
        <v>0.7</v>
      </c>
      <c r="H287" s="14" t="s">
        <v>544</v>
      </c>
      <c r="I287" s="14"/>
      <c r="J287" s="14" t="s">
        <v>545</v>
      </c>
      <c r="K287" s="14">
        <v>56133</v>
      </c>
      <c r="L287" s="51" t="s">
        <v>540</v>
      </c>
      <c r="M287" s="2">
        <v>1</v>
      </c>
    </row>
    <row r="288" spans="1:13" ht="18" customHeight="1">
      <c r="A288" s="15">
        <v>285</v>
      </c>
      <c r="B288" s="14" t="s">
        <v>549</v>
      </c>
      <c r="C288" s="14" t="s">
        <v>1218</v>
      </c>
      <c r="D288" s="14" t="s">
        <v>536</v>
      </c>
      <c r="E288" s="14" t="s">
        <v>29</v>
      </c>
      <c r="F288" s="14">
        <v>5.995</v>
      </c>
      <c r="G288" s="14">
        <v>0.7</v>
      </c>
      <c r="H288" s="14" t="s">
        <v>883</v>
      </c>
      <c r="I288" s="14"/>
      <c r="J288" s="14" t="s">
        <v>882</v>
      </c>
      <c r="K288" s="14">
        <v>64488</v>
      </c>
      <c r="L288" s="51"/>
      <c r="M288" s="2">
        <v>2</v>
      </c>
    </row>
    <row r="289" spans="1:13" ht="18" customHeight="1">
      <c r="A289" s="15">
        <v>286</v>
      </c>
      <c r="B289" s="14" t="s">
        <v>550</v>
      </c>
      <c r="C289" s="14" t="s">
        <v>1218</v>
      </c>
      <c r="D289" s="14" t="s">
        <v>536</v>
      </c>
      <c r="E289" s="14" t="s">
        <v>29</v>
      </c>
      <c r="F289" s="14">
        <v>5.995</v>
      </c>
      <c r="G289" s="14">
        <v>0.7</v>
      </c>
      <c r="H289" s="14" t="s">
        <v>883</v>
      </c>
      <c r="I289" s="14"/>
      <c r="J289" s="14" t="s">
        <v>882</v>
      </c>
      <c r="K289" s="14">
        <v>49716</v>
      </c>
      <c r="L289" s="51"/>
      <c r="M289" s="2">
        <v>3</v>
      </c>
    </row>
    <row r="290" spans="1:13" ht="18" customHeight="1">
      <c r="A290" s="15">
        <v>287</v>
      </c>
      <c r="B290" s="14" t="s">
        <v>1434</v>
      </c>
      <c r="C290" s="14" t="s">
        <v>1218</v>
      </c>
      <c r="D290" s="14" t="s">
        <v>536</v>
      </c>
      <c r="E290" s="14" t="s">
        <v>29</v>
      </c>
      <c r="F290" s="14">
        <v>5.995</v>
      </c>
      <c r="G290" s="14">
        <v>0.7</v>
      </c>
      <c r="H290" s="14" t="s">
        <v>883</v>
      </c>
      <c r="I290" s="14"/>
      <c r="J290" s="14" t="s">
        <v>882</v>
      </c>
      <c r="K290" s="14">
        <v>64516</v>
      </c>
      <c r="L290" s="51"/>
      <c r="M290" s="2">
        <v>4</v>
      </c>
    </row>
    <row r="291" spans="1:13" ht="18" customHeight="1">
      <c r="A291" s="15">
        <v>288</v>
      </c>
      <c r="B291" s="14" t="s">
        <v>551</v>
      </c>
      <c r="C291" s="14" t="s">
        <v>1218</v>
      </c>
      <c r="D291" s="14" t="s">
        <v>536</v>
      </c>
      <c r="E291" s="14" t="s">
        <v>29</v>
      </c>
      <c r="F291" s="14">
        <v>5.995</v>
      </c>
      <c r="G291" s="14">
        <v>0.7</v>
      </c>
      <c r="H291" s="14" t="s">
        <v>883</v>
      </c>
      <c r="I291" s="14"/>
      <c r="J291" s="14" t="s">
        <v>882</v>
      </c>
      <c r="K291" s="14">
        <v>60912</v>
      </c>
      <c r="L291" s="51"/>
      <c r="M291" s="2">
        <v>5</v>
      </c>
    </row>
    <row r="292" spans="1:13" ht="18" customHeight="1">
      <c r="A292" s="15">
        <v>289</v>
      </c>
      <c r="B292" s="14" t="s">
        <v>552</v>
      </c>
      <c r="C292" s="14" t="s">
        <v>1218</v>
      </c>
      <c r="D292" s="14" t="s">
        <v>536</v>
      </c>
      <c r="E292" s="14" t="s">
        <v>29</v>
      </c>
      <c r="F292" s="14">
        <v>5.995</v>
      </c>
      <c r="G292" s="14">
        <v>0.7</v>
      </c>
      <c r="H292" s="14" t="s">
        <v>883</v>
      </c>
      <c r="I292" s="14"/>
      <c r="J292" s="14" t="s">
        <v>882</v>
      </c>
      <c r="K292" s="14">
        <v>64550</v>
      </c>
      <c r="L292" s="51"/>
      <c r="M292" s="2">
        <v>6</v>
      </c>
    </row>
    <row r="293" spans="1:13" ht="18" customHeight="1">
      <c r="A293" s="15">
        <v>290</v>
      </c>
      <c r="B293" s="14" t="s">
        <v>553</v>
      </c>
      <c r="C293" s="14" t="s">
        <v>1218</v>
      </c>
      <c r="D293" s="14" t="s">
        <v>536</v>
      </c>
      <c r="E293" s="14" t="s">
        <v>29</v>
      </c>
      <c r="F293" s="14">
        <v>5.995</v>
      </c>
      <c r="G293" s="14">
        <v>0.7</v>
      </c>
      <c r="H293" s="14" t="s">
        <v>883</v>
      </c>
      <c r="I293" s="14"/>
      <c r="J293" s="14" t="s">
        <v>882</v>
      </c>
      <c r="K293" s="14">
        <v>64446</v>
      </c>
      <c r="L293" s="51"/>
      <c r="M293" s="2">
        <v>7</v>
      </c>
    </row>
    <row r="294" spans="1:13" ht="18" customHeight="1">
      <c r="A294" s="15">
        <v>291</v>
      </c>
      <c r="B294" s="14" t="s">
        <v>554</v>
      </c>
      <c r="C294" s="14" t="s">
        <v>1218</v>
      </c>
      <c r="D294" s="14" t="s">
        <v>546</v>
      </c>
      <c r="E294" s="14" t="s">
        <v>29</v>
      </c>
      <c r="F294" s="14">
        <v>5.995</v>
      </c>
      <c r="G294" s="14">
        <v>0.7</v>
      </c>
      <c r="H294" s="14" t="s">
        <v>883</v>
      </c>
      <c r="I294" s="14"/>
      <c r="J294" s="14" t="s">
        <v>882</v>
      </c>
      <c r="K294" s="14">
        <v>64637</v>
      </c>
      <c r="L294" s="51"/>
      <c r="M294" s="2">
        <v>8</v>
      </c>
    </row>
    <row r="295" spans="1:13" ht="18" customHeight="1">
      <c r="A295" s="15">
        <v>292</v>
      </c>
      <c r="B295" s="14" t="s">
        <v>555</v>
      </c>
      <c r="C295" s="14" t="s">
        <v>1218</v>
      </c>
      <c r="D295" s="14" t="s">
        <v>546</v>
      </c>
      <c r="E295" s="14" t="s">
        <v>29</v>
      </c>
      <c r="F295" s="14">
        <v>5.995</v>
      </c>
      <c r="G295" s="14">
        <v>0.7</v>
      </c>
      <c r="H295" s="14" t="s">
        <v>883</v>
      </c>
      <c r="I295" s="14"/>
      <c r="J295" s="14" t="s">
        <v>882</v>
      </c>
      <c r="K295" s="14">
        <v>44070</v>
      </c>
      <c r="L295" s="51"/>
      <c r="M295" s="2">
        <v>9</v>
      </c>
    </row>
    <row r="296" spans="1:13" ht="18" customHeight="1">
      <c r="A296" s="15">
        <v>293</v>
      </c>
      <c r="B296" s="14" t="s">
        <v>1435</v>
      </c>
      <c r="C296" s="14" t="s">
        <v>1218</v>
      </c>
      <c r="D296" s="14" t="s">
        <v>546</v>
      </c>
      <c r="E296" s="14" t="s">
        <v>29</v>
      </c>
      <c r="F296" s="14">
        <v>5.995</v>
      </c>
      <c r="G296" s="14">
        <v>0.7</v>
      </c>
      <c r="H296" s="14" t="s">
        <v>883</v>
      </c>
      <c r="I296" s="14"/>
      <c r="J296" s="14" t="s">
        <v>882</v>
      </c>
      <c r="K296" s="14">
        <v>46496</v>
      </c>
      <c r="L296" s="51"/>
      <c r="M296" s="2">
        <v>10</v>
      </c>
    </row>
    <row r="297" spans="1:13" ht="18" customHeight="1">
      <c r="A297" s="15">
        <v>294</v>
      </c>
      <c r="B297" s="14" t="s">
        <v>556</v>
      </c>
      <c r="C297" s="14" t="s">
        <v>1218</v>
      </c>
      <c r="D297" s="14" t="s">
        <v>546</v>
      </c>
      <c r="E297" s="14" t="s">
        <v>29</v>
      </c>
      <c r="F297" s="14">
        <v>5.995</v>
      </c>
      <c r="G297" s="14">
        <v>0.7</v>
      </c>
      <c r="H297" s="14" t="s">
        <v>883</v>
      </c>
      <c r="I297" s="14"/>
      <c r="J297" s="14" t="s">
        <v>882</v>
      </c>
      <c r="K297" s="14">
        <v>64676</v>
      </c>
      <c r="L297" s="51"/>
      <c r="M297" s="2">
        <v>11</v>
      </c>
    </row>
    <row r="298" spans="1:13" ht="18" customHeight="1">
      <c r="A298" s="15">
        <v>295</v>
      </c>
      <c r="B298" s="14" t="s">
        <v>557</v>
      </c>
      <c r="C298" s="14" t="s">
        <v>703</v>
      </c>
      <c r="D298" s="14" t="s">
        <v>537</v>
      </c>
      <c r="E298" s="14" t="s">
        <v>547</v>
      </c>
      <c r="F298" s="14">
        <v>4.071</v>
      </c>
      <c r="G298" s="14">
        <v>0.5</v>
      </c>
      <c r="H298" s="14" t="s">
        <v>883</v>
      </c>
      <c r="I298" s="14"/>
      <c r="J298" s="14" t="s">
        <v>882</v>
      </c>
      <c r="K298" s="14">
        <v>33048</v>
      </c>
      <c r="L298" s="51"/>
      <c r="M298" s="2">
        <v>12</v>
      </c>
    </row>
    <row r="299" spans="1:13" ht="18" customHeight="1">
      <c r="A299" s="15">
        <v>296</v>
      </c>
      <c r="B299" s="14" t="s">
        <v>1436</v>
      </c>
      <c r="C299" s="14" t="s">
        <v>703</v>
      </c>
      <c r="D299" s="14" t="s">
        <v>537</v>
      </c>
      <c r="E299" s="14" t="s">
        <v>547</v>
      </c>
      <c r="F299" s="14">
        <v>4.071</v>
      </c>
      <c r="G299" s="14">
        <v>0.5</v>
      </c>
      <c r="H299" s="14" t="s">
        <v>883</v>
      </c>
      <c r="I299" s="14"/>
      <c r="J299" s="14" t="s">
        <v>882</v>
      </c>
      <c r="K299" s="14">
        <v>33048</v>
      </c>
      <c r="L299" s="51"/>
      <c r="M299" s="2">
        <v>13</v>
      </c>
    </row>
    <row r="300" spans="1:13" ht="18" customHeight="1">
      <c r="A300" s="15">
        <v>297</v>
      </c>
      <c r="B300" s="14" t="s">
        <v>558</v>
      </c>
      <c r="C300" s="14" t="s">
        <v>1218</v>
      </c>
      <c r="D300" s="14" t="s">
        <v>538</v>
      </c>
      <c r="E300" s="14" t="s">
        <v>21</v>
      </c>
      <c r="F300" s="14">
        <v>5.995</v>
      </c>
      <c r="G300" s="14">
        <v>0.7</v>
      </c>
      <c r="H300" s="14" t="s">
        <v>883</v>
      </c>
      <c r="I300" s="14"/>
      <c r="J300" s="14" t="s">
        <v>882</v>
      </c>
      <c r="K300" s="14">
        <v>38455</v>
      </c>
      <c r="L300" s="51"/>
      <c r="M300" s="2">
        <v>14</v>
      </c>
    </row>
    <row r="301" spans="1:13" ht="18" customHeight="1">
      <c r="A301" s="15">
        <v>298</v>
      </c>
      <c r="B301" s="14" t="s">
        <v>559</v>
      </c>
      <c r="C301" s="14" t="s">
        <v>1218</v>
      </c>
      <c r="D301" s="14" t="s">
        <v>538</v>
      </c>
      <c r="E301" s="14" t="s">
        <v>21</v>
      </c>
      <c r="F301" s="14">
        <v>5.995</v>
      </c>
      <c r="G301" s="14">
        <v>0.7</v>
      </c>
      <c r="H301" s="14" t="s">
        <v>883</v>
      </c>
      <c r="I301" s="14"/>
      <c r="J301" s="14" t="s">
        <v>882</v>
      </c>
      <c r="K301" s="14">
        <v>43609</v>
      </c>
      <c r="L301" s="51"/>
      <c r="M301" s="2">
        <v>15</v>
      </c>
    </row>
    <row r="302" spans="1:13" ht="18" customHeight="1">
      <c r="A302" s="15">
        <v>299</v>
      </c>
      <c r="B302" s="14" t="s">
        <v>1437</v>
      </c>
      <c r="C302" s="14" t="s">
        <v>1218</v>
      </c>
      <c r="D302" s="14" t="s">
        <v>539</v>
      </c>
      <c r="E302" s="14" t="s">
        <v>21</v>
      </c>
      <c r="F302" s="14">
        <v>7.985</v>
      </c>
      <c r="G302" s="14">
        <v>1</v>
      </c>
      <c r="H302" s="14" t="s">
        <v>883</v>
      </c>
      <c r="I302" s="14"/>
      <c r="J302" s="14" t="s">
        <v>882</v>
      </c>
      <c r="K302" s="14">
        <v>43981</v>
      </c>
      <c r="L302" s="51"/>
      <c r="M302" s="2">
        <v>16</v>
      </c>
    </row>
    <row r="303" spans="1:13" ht="18" customHeight="1">
      <c r="A303" s="15">
        <v>300</v>
      </c>
      <c r="B303" s="14" t="s">
        <v>560</v>
      </c>
      <c r="C303" s="14" t="s">
        <v>1218</v>
      </c>
      <c r="D303" s="14" t="s">
        <v>539</v>
      </c>
      <c r="E303" s="14" t="s">
        <v>21</v>
      </c>
      <c r="F303" s="14">
        <v>7.985</v>
      </c>
      <c r="G303" s="14">
        <v>1</v>
      </c>
      <c r="H303" s="14" t="s">
        <v>883</v>
      </c>
      <c r="I303" s="14"/>
      <c r="J303" s="14" t="s">
        <v>882</v>
      </c>
      <c r="K303" s="14">
        <v>52872</v>
      </c>
      <c r="L303" s="51"/>
      <c r="M303" s="2">
        <v>17</v>
      </c>
    </row>
    <row r="304" spans="1:13" ht="18" customHeight="1">
      <c r="A304" s="15">
        <v>301</v>
      </c>
      <c r="B304" s="14" t="s">
        <v>561</v>
      </c>
      <c r="C304" s="14" t="s">
        <v>1218</v>
      </c>
      <c r="D304" s="14" t="s">
        <v>539</v>
      </c>
      <c r="E304" s="14" t="s">
        <v>21</v>
      </c>
      <c r="F304" s="14">
        <v>7.985</v>
      </c>
      <c r="G304" s="14">
        <v>1</v>
      </c>
      <c r="H304" s="14" t="s">
        <v>883</v>
      </c>
      <c r="I304" s="14"/>
      <c r="J304" s="14" t="s">
        <v>882</v>
      </c>
      <c r="K304" s="14">
        <v>53207</v>
      </c>
      <c r="L304" s="51"/>
      <c r="M304" s="2">
        <v>18</v>
      </c>
    </row>
    <row r="305" spans="1:13" ht="18" customHeight="1">
      <c r="A305" s="15">
        <v>302</v>
      </c>
      <c r="B305" s="14" t="s">
        <v>562</v>
      </c>
      <c r="C305" s="14" t="s">
        <v>1218</v>
      </c>
      <c r="D305" s="14" t="s">
        <v>539</v>
      </c>
      <c r="E305" s="14" t="s">
        <v>21</v>
      </c>
      <c r="F305" s="14">
        <v>7.985</v>
      </c>
      <c r="G305" s="14">
        <v>1</v>
      </c>
      <c r="H305" s="14" t="s">
        <v>883</v>
      </c>
      <c r="I305" s="14"/>
      <c r="J305" s="14" t="s">
        <v>882</v>
      </c>
      <c r="K305" s="14">
        <v>55002</v>
      </c>
      <c r="L305" s="51"/>
      <c r="M305" s="2">
        <v>19</v>
      </c>
    </row>
    <row r="306" spans="1:13" ht="18" customHeight="1">
      <c r="A306" s="15">
        <v>303</v>
      </c>
      <c r="B306" s="14" t="s">
        <v>1438</v>
      </c>
      <c r="C306" s="14" t="s">
        <v>1218</v>
      </c>
      <c r="D306" s="14" t="s">
        <v>539</v>
      </c>
      <c r="E306" s="14" t="s">
        <v>21</v>
      </c>
      <c r="F306" s="14">
        <v>7.985</v>
      </c>
      <c r="G306" s="14">
        <v>1</v>
      </c>
      <c r="H306" s="14" t="s">
        <v>883</v>
      </c>
      <c r="I306" s="14"/>
      <c r="J306" s="14" t="s">
        <v>882</v>
      </c>
      <c r="K306" s="14">
        <v>54810</v>
      </c>
      <c r="L306" s="51"/>
      <c r="M306" s="2">
        <v>20</v>
      </c>
    </row>
    <row r="307" spans="1:13" ht="18" customHeight="1">
      <c r="A307" s="15">
        <v>304</v>
      </c>
      <c r="B307" s="14" t="s">
        <v>563</v>
      </c>
      <c r="C307" s="14" t="s">
        <v>1218</v>
      </c>
      <c r="D307" s="14" t="s">
        <v>539</v>
      </c>
      <c r="E307" s="14" t="s">
        <v>21</v>
      </c>
      <c r="F307" s="14">
        <v>7.985</v>
      </c>
      <c r="G307" s="14">
        <v>1</v>
      </c>
      <c r="H307" s="14" t="s">
        <v>883</v>
      </c>
      <c r="I307" s="14"/>
      <c r="J307" s="14" t="s">
        <v>882</v>
      </c>
      <c r="K307" s="14">
        <v>52122</v>
      </c>
      <c r="L307" s="51"/>
      <c r="M307" s="2">
        <v>21</v>
      </c>
    </row>
    <row r="308" spans="1:13" ht="18" customHeight="1">
      <c r="A308" s="15">
        <v>305</v>
      </c>
      <c r="B308" s="14" t="s">
        <v>564</v>
      </c>
      <c r="C308" s="14" t="s">
        <v>1218</v>
      </c>
      <c r="D308" s="14" t="s">
        <v>539</v>
      </c>
      <c r="E308" s="14" t="s">
        <v>21</v>
      </c>
      <c r="F308" s="14">
        <v>7.985</v>
      </c>
      <c r="G308" s="14">
        <v>1</v>
      </c>
      <c r="H308" s="14" t="s">
        <v>883</v>
      </c>
      <c r="I308" s="14"/>
      <c r="J308" s="14" t="s">
        <v>882</v>
      </c>
      <c r="K308" s="14">
        <v>49175</v>
      </c>
      <c r="L308" s="51"/>
      <c r="M308" s="2">
        <v>22</v>
      </c>
    </row>
    <row r="309" spans="1:13" ht="18" customHeight="1">
      <c r="A309" s="15">
        <v>306</v>
      </c>
      <c r="B309" s="14" t="s">
        <v>565</v>
      </c>
      <c r="C309" s="14" t="s">
        <v>1218</v>
      </c>
      <c r="D309" s="14" t="s">
        <v>539</v>
      </c>
      <c r="E309" s="14" t="s">
        <v>21</v>
      </c>
      <c r="F309" s="14">
        <v>7.985</v>
      </c>
      <c r="G309" s="14">
        <v>1</v>
      </c>
      <c r="H309" s="14" t="s">
        <v>883</v>
      </c>
      <c r="I309" s="14"/>
      <c r="J309" s="14" t="s">
        <v>882</v>
      </c>
      <c r="K309" s="14">
        <v>40874</v>
      </c>
      <c r="L309" s="51"/>
      <c r="M309" s="2">
        <v>23</v>
      </c>
    </row>
    <row r="310" spans="1:13" ht="18" customHeight="1">
      <c r="A310" s="15">
        <v>307</v>
      </c>
      <c r="B310" s="14" t="s">
        <v>566</v>
      </c>
      <c r="C310" s="14" t="s">
        <v>1218</v>
      </c>
      <c r="D310" s="14" t="s">
        <v>539</v>
      </c>
      <c r="E310" s="14" t="s">
        <v>21</v>
      </c>
      <c r="F310" s="14">
        <v>7.985</v>
      </c>
      <c r="G310" s="14">
        <v>1</v>
      </c>
      <c r="H310" s="14" t="s">
        <v>883</v>
      </c>
      <c r="I310" s="14"/>
      <c r="J310" s="14" t="s">
        <v>882</v>
      </c>
      <c r="K310" s="14">
        <v>52621</v>
      </c>
      <c r="L310" s="51"/>
      <c r="M310" s="2">
        <v>24</v>
      </c>
    </row>
    <row r="311" spans="1:13" ht="18" customHeight="1">
      <c r="A311" s="15">
        <v>308</v>
      </c>
      <c r="B311" s="14" t="s">
        <v>1439</v>
      </c>
      <c r="C311" s="14" t="s">
        <v>1218</v>
      </c>
      <c r="D311" s="14" t="s">
        <v>539</v>
      </c>
      <c r="E311" s="14" t="s">
        <v>21</v>
      </c>
      <c r="F311" s="14">
        <v>7.985</v>
      </c>
      <c r="G311" s="14">
        <v>1</v>
      </c>
      <c r="H311" s="14" t="s">
        <v>883</v>
      </c>
      <c r="I311" s="14"/>
      <c r="J311" s="14" t="s">
        <v>882</v>
      </c>
      <c r="K311" s="14">
        <v>46761</v>
      </c>
      <c r="L311" s="51"/>
      <c r="M311" s="2">
        <v>25</v>
      </c>
    </row>
    <row r="312" spans="1:13" ht="18" customHeight="1">
      <c r="A312" s="15">
        <v>309</v>
      </c>
      <c r="B312" s="14" t="s">
        <v>567</v>
      </c>
      <c r="C312" s="14" t="s">
        <v>1218</v>
      </c>
      <c r="D312" s="14" t="s">
        <v>539</v>
      </c>
      <c r="E312" s="14" t="s">
        <v>21</v>
      </c>
      <c r="F312" s="14">
        <v>7.985</v>
      </c>
      <c r="G312" s="14">
        <v>1</v>
      </c>
      <c r="H312" s="14" t="s">
        <v>883</v>
      </c>
      <c r="I312" s="14"/>
      <c r="J312" s="14" t="s">
        <v>882</v>
      </c>
      <c r="K312" s="14">
        <v>55020</v>
      </c>
      <c r="L312" s="51"/>
      <c r="M312" s="2">
        <v>26</v>
      </c>
    </row>
    <row r="313" spans="1:13" ht="18" customHeight="1">
      <c r="A313" s="15">
        <v>310</v>
      </c>
      <c r="B313" s="14" t="s">
        <v>568</v>
      </c>
      <c r="C313" s="14" t="s">
        <v>1218</v>
      </c>
      <c r="D313" s="14" t="s">
        <v>548</v>
      </c>
      <c r="E313" s="14" t="s">
        <v>21</v>
      </c>
      <c r="F313" s="14">
        <v>8.93</v>
      </c>
      <c r="G313" s="14">
        <v>1</v>
      </c>
      <c r="H313" s="14" t="s">
        <v>883</v>
      </c>
      <c r="I313" s="14"/>
      <c r="J313" s="14" t="s">
        <v>882</v>
      </c>
      <c r="K313" s="14">
        <v>81174</v>
      </c>
      <c r="L313" s="51"/>
      <c r="M313" s="2">
        <v>27</v>
      </c>
    </row>
    <row r="314" spans="1:13" ht="18" customHeight="1">
      <c r="A314" s="15">
        <v>311</v>
      </c>
      <c r="B314" s="14" t="s">
        <v>569</v>
      </c>
      <c r="C314" s="14" t="s">
        <v>1218</v>
      </c>
      <c r="D314" s="14" t="s">
        <v>548</v>
      </c>
      <c r="E314" s="14" t="s">
        <v>21</v>
      </c>
      <c r="F314" s="14">
        <v>8.93</v>
      </c>
      <c r="G314" s="14">
        <v>1</v>
      </c>
      <c r="H314" s="14" t="s">
        <v>883</v>
      </c>
      <c r="I314" s="14"/>
      <c r="J314" s="14" t="s">
        <v>882</v>
      </c>
      <c r="K314" s="14">
        <v>81130</v>
      </c>
      <c r="L314" s="51"/>
      <c r="M314" s="2">
        <v>28</v>
      </c>
    </row>
    <row r="315" spans="1:13" ht="18" customHeight="1">
      <c r="A315" s="15">
        <v>312</v>
      </c>
      <c r="B315" s="14" t="s">
        <v>570</v>
      </c>
      <c r="C315" s="14" t="s">
        <v>1218</v>
      </c>
      <c r="D315" s="14" t="s">
        <v>548</v>
      </c>
      <c r="E315" s="14" t="s">
        <v>21</v>
      </c>
      <c r="F315" s="14">
        <v>8.93</v>
      </c>
      <c r="G315" s="14">
        <v>1</v>
      </c>
      <c r="H315" s="14" t="s">
        <v>883</v>
      </c>
      <c r="I315" s="14"/>
      <c r="J315" s="14" t="s">
        <v>882</v>
      </c>
      <c r="K315" s="14">
        <v>81059</v>
      </c>
      <c r="L315" s="51"/>
      <c r="M315" s="2">
        <v>29</v>
      </c>
    </row>
    <row r="316" spans="1:13" ht="18" customHeight="1">
      <c r="A316" s="15">
        <v>313</v>
      </c>
      <c r="B316" s="14" t="s">
        <v>1440</v>
      </c>
      <c r="C316" s="14" t="s">
        <v>1218</v>
      </c>
      <c r="D316" s="14" t="s">
        <v>548</v>
      </c>
      <c r="E316" s="14" t="s">
        <v>21</v>
      </c>
      <c r="F316" s="14">
        <v>8.93</v>
      </c>
      <c r="G316" s="14">
        <v>1</v>
      </c>
      <c r="H316" s="14" t="s">
        <v>883</v>
      </c>
      <c r="I316" s="14"/>
      <c r="J316" s="14" t="s">
        <v>882</v>
      </c>
      <c r="K316" s="14">
        <v>80970</v>
      </c>
      <c r="L316" s="51"/>
      <c r="M316" s="2">
        <v>30</v>
      </c>
    </row>
    <row r="317" spans="1:13" ht="18" customHeight="1">
      <c r="A317" s="15">
        <v>314</v>
      </c>
      <c r="B317" s="14" t="s">
        <v>571</v>
      </c>
      <c r="C317" s="14" t="s">
        <v>1218</v>
      </c>
      <c r="D317" s="14" t="s">
        <v>548</v>
      </c>
      <c r="E317" s="14" t="s">
        <v>21</v>
      </c>
      <c r="F317" s="14">
        <v>8.93</v>
      </c>
      <c r="G317" s="14">
        <v>1</v>
      </c>
      <c r="H317" s="14" t="s">
        <v>883</v>
      </c>
      <c r="I317" s="14"/>
      <c r="J317" s="14" t="s">
        <v>882</v>
      </c>
      <c r="K317" s="14">
        <v>80979</v>
      </c>
      <c r="L317" s="51"/>
      <c r="M317" s="2">
        <v>31</v>
      </c>
    </row>
    <row r="318" spans="1:13" ht="18" customHeight="1">
      <c r="A318" s="15">
        <v>315</v>
      </c>
      <c r="B318" s="14" t="s">
        <v>572</v>
      </c>
      <c r="C318" s="14" t="s">
        <v>1218</v>
      </c>
      <c r="D318" s="14" t="s">
        <v>548</v>
      </c>
      <c r="E318" s="14" t="s">
        <v>21</v>
      </c>
      <c r="F318" s="14">
        <v>8.93</v>
      </c>
      <c r="G318" s="14">
        <v>1</v>
      </c>
      <c r="H318" s="14" t="s">
        <v>883</v>
      </c>
      <c r="I318" s="14"/>
      <c r="J318" s="14" t="s">
        <v>882</v>
      </c>
      <c r="K318" s="14">
        <v>81179</v>
      </c>
      <c r="L318" s="51"/>
      <c r="M318" s="2">
        <v>32</v>
      </c>
    </row>
    <row r="319" spans="1:13" ht="18" customHeight="1">
      <c r="A319" s="15">
        <v>316</v>
      </c>
      <c r="B319" s="14" t="s">
        <v>1441</v>
      </c>
      <c r="C319" s="14" t="s">
        <v>1218</v>
      </c>
      <c r="D319" s="14" t="s">
        <v>548</v>
      </c>
      <c r="E319" s="14" t="s">
        <v>21</v>
      </c>
      <c r="F319" s="14">
        <v>8.93</v>
      </c>
      <c r="G319" s="14">
        <v>1</v>
      </c>
      <c r="H319" s="14" t="s">
        <v>883</v>
      </c>
      <c r="I319" s="14"/>
      <c r="J319" s="14" t="s">
        <v>882</v>
      </c>
      <c r="K319" s="14">
        <v>80660</v>
      </c>
      <c r="L319" s="51"/>
      <c r="M319" s="2">
        <v>33</v>
      </c>
    </row>
    <row r="320" spans="1:13" ht="18" customHeight="1">
      <c r="A320" s="15">
        <v>317</v>
      </c>
      <c r="B320" s="14" t="s">
        <v>1442</v>
      </c>
      <c r="C320" s="14" t="s">
        <v>1218</v>
      </c>
      <c r="D320" s="14" t="s">
        <v>548</v>
      </c>
      <c r="E320" s="14" t="s">
        <v>21</v>
      </c>
      <c r="F320" s="14">
        <v>8.93</v>
      </c>
      <c r="G320" s="14">
        <v>1</v>
      </c>
      <c r="H320" s="14" t="s">
        <v>883</v>
      </c>
      <c r="I320" s="14"/>
      <c r="J320" s="14" t="s">
        <v>882</v>
      </c>
      <c r="K320" s="14">
        <v>53257</v>
      </c>
      <c r="L320" s="51"/>
      <c r="M320" s="2">
        <v>34</v>
      </c>
    </row>
    <row r="321" spans="1:13" ht="18" customHeight="1">
      <c r="A321" s="15">
        <v>318</v>
      </c>
      <c r="B321" s="14" t="s">
        <v>1443</v>
      </c>
      <c r="C321" s="14" t="s">
        <v>1218</v>
      </c>
      <c r="D321" s="14" t="s">
        <v>548</v>
      </c>
      <c r="E321" s="14" t="s">
        <v>21</v>
      </c>
      <c r="F321" s="14">
        <v>8.93</v>
      </c>
      <c r="G321" s="14">
        <v>1</v>
      </c>
      <c r="H321" s="14" t="s">
        <v>883</v>
      </c>
      <c r="I321" s="14"/>
      <c r="J321" s="14" t="s">
        <v>882</v>
      </c>
      <c r="K321" s="14">
        <v>56710</v>
      </c>
      <c r="L321" s="51"/>
      <c r="M321" s="2">
        <v>35</v>
      </c>
    </row>
  </sheetData>
  <mergeCells count="13">
    <mergeCell ref="A1:B1"/>
    <mergeCell ref="A2:K2"/>
    <mergeCell ref="L4:L149"/>
    <mergeCell ref="L150:L168"/>
    <mergeCell ref="L249:L269"/>
    <mergeCell ref="L270:L286"/>
    <mergeCell ref="L287:L321"/>
    <mergeCell ref="L187:L196"/>
    <mergeCell ref="L169:L175"/>
    <mergeCell ref="L197:L202"/>
    <mergeCell ref="L203:L212"/>
    <mergeCell ref="L213:L248"/>
    <mergeCell ref="L176:L186"/>
  </mergeCells>
  <conditionalFormatting sqref="B4:B149 B152:K170">
    <cfRule type="expression" priority="1" dxfId="0" stopIfTrue="1">
      <formula>AND(COUNTIF($B:$B,B4)&gt;1,NOT(ISBLANK(B4)))</formula>
    </cfRule>
  </conditionalFormatting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2020-03-06T00:48:16Z</cp:lastPrinted>
  <dcterms:created xsi:type="dcterms:W3CDTF">2016-03-02T01:01:29Z</dcterms:created>
  <dcterms:modified xsi:type="dcterms:W3CDTF">2020-03-06T00:48:19Z</dcterms:modified>
  <cp:category/>
  <cp:version/>
  <cp:contentType/>
  <cp:contentStatus/>
</cp:coreProperties>
</file>